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Numeric Annexure\"/>
    </mc:Choice>
  </mc:AlternateContent>
  <xr:revisionPtr revIDLastSave="0" documentId="13_ncr:1_{691CE0CA-856C-4F7D-A36D-C56BF275CFDD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Sheet1" sheetId="2" r:id="rId1"/>
    <sheet name="Sheet2" sheetId="3" r:id="rId2"/>
  </sheets>
  <definedNames>
    <definedName name="_xlnm.Print_Titles" localSheetId="0">Sheet1!$1:$2</definedName>
    <definedName name="_xlnm.Print_Titles" localSheetId="1">Sheet2!$1:$2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9" i="3" l="1"/>
  <c r="Z59" i="3"/>
  <c r="Y59" i="3"/>
  <c r="X59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C59" i="3"/>
  <c r="V58" i="3"/>
  <c r="W58" i="3" s="1"/>
  <c r="U58" i="3"/>
  <c r="V57" i="3"/>
  <c r="W57" i="3" s="1"/>
  <c r="U57" i="3"/>
  <c r="V56" i="3"/>
  <c r="W56" i="3" s="1"/>
  <c r="U56" i="3"/>
  <c r="V55" i="3"/>
  <c r="W55" i="3" s="1"/>
  <c r="U55" i="3"/>
  <c r="W54" i="3"/>
  <c r="V54" i="3"/>
  <c r="U54" i="3"/>
  <c r="V53" i="3"/>
  <c r="W53" i="3" s="1"/>
  <c r="U53" i="3"/>
  <c r="U59" i="3" s="1"/>
  <c r="AA51" i="3"/>
  <c r="Z51" i="3"/>
  <c r="Y51" i="3"/>
  <c r="X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V50" i="3"/>
  <c r="W50" i="3" s="1"/>
  <c r="U50" i="3"/>
  <c r="V49" i="3"/>
  <c r="W49" i="3" s="1"/>
  <c r="U49" i="3"/>
  <c r="V48" i="3"/>
  <c r="W48" i="3" s="1"/>
  <c r="U48" i="3"/>
  <c r="V47" i="3"/>
  <c r="W47" i="3" s="1"/>
  <c r="U47" i="3"/>
  <c r="V46" i="3"/>
  <c r="W46" i="3" s="1"/>
  <c r="U46" i="3"/>
  <c r="V45" i="3"/>
  <c r="W45" i="3" s="1"/>
  <c r="U45" i="3"/>
  <c r="V44" i="3"/>
  <c r="W44" i="3" s="1"/>
  <c r="U44" i="3"/>
  <c r="V43" i="3"/>
  <c r="W43" i="3" s="1"/>
  <c r="U43" i="3"/>
  <c r="V42" i="3"/>
  <c r="U42" i="3"/>
  <c r="AA40" i="3"/>
  <c r="Z40" i="3"/>
  <c r="Y40" i="3"/>
  <c r="X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V39" i="3"/>
  <c r="W39" i="3" s="1"/>
  <c r="U39" i="3"/>
  <c r="V38" i="3"/>
  <c r="W38" i="3" s="1"/>
  <c r="U38" i="3"/>
  <c r="V37" i="3"/>
  <c r="W37" i="3" s="1"/>
  <c r="U37" i="3"/>
  <c r="V36" i="3"/>
  <c r="W36" i="3" s="1"/>
  <c r="U36" i="3"/>
  <c r="V35" i="3"/>
  <c r="W35" i="3" s="1"/>
  <c r="U35" i="3"/>
  <c r="V34" i="3"/>
  <c r="W34" i="3" s="1"/>
  <c r="U34" i="3"/>
  <c r="V33" i="3"/>
  <c r="W33" i="3" s="1"/>
  <c r="U33" i="3"/>
  <c r="V32" i="3"/>
  <c r="W32" i="3" s="1"/>
  <c r="U32" i="3"/>
  <c r="V31" i="3"/>
  <c r="W31" i="3" s="1"/>
  <c r="U31" i="3"/>
  <c r="V30" i="3"/>
  <c r="W30" i="3" s="1"/>
  <c r="U30" i="3"/>
  <c r="V29" i="3"/>
  <c r="W29" i="3" s="1"/>
  <c r="U29" i="3"/>
  <c r="V28" i="3"/>
  <c r="W28" i="3" s="1"/>
  <c r="U28" i="3"/>
  <c r="V27" i="3"/>
  <c r="W27" i="3" s="1"/>
  <c r="U27" i="3"/>
  <c r="V26" i="3"/>
  <c r="W26" i="3" s="1"/>
  <c r="U26" i="3"/>
  <c r="V25" i="3"/>
  <c r="W25" i="3" s="1"/>
  <c r="U25" i="3"/>
  <c r="V24" i="3"/>
  <c r="W24" i="3" s="1"/>
  <c r="U24" i="3"/>
  <c r="V23" i="3"/>
  <c r="W23" i="3" s="1"/>
  <c r="U23" i="3"/>
  <c r="V22" i="3"/>
  <c r="W22" i="3" s="1"/>
  <c r="U22" i="3"/>
  <c r="V21" i="3"/>
  <c r="W21" i="3" s="1"/>
  <c r="U21" i="3"/>
  <c r="V20" i="3"/>
  <c r="W20" i="3" s="1"/>
  <c r="U20" i="3"/>
  <c r="V19" i="3"/>
  <c r="W19" i="3" s="1"/>
  <c r="U19" i="3"/>
  <c r="V18" i="3"/>
  <c r="W18" i="3" s="1"/>
  <c r="U18" i="3"/>
  <c r="AA16" i="3"/>
  <c r="Z16" i="3"/>
  <c r="Y16" i="3"/>
  <c r="X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V15" i="3"/>
  <c r="W15" i="3" s="1"/>
  <c r="U15" i="3"/>
  <c r="V14" i="3"/>
  <c r="V16" i="3" s="1"/>
  <c r="W16" i="3" s="1"/>
  <c r="U14" i="3"/>
  <c r="AA12" i="3"/>
  <c r="Z12" i="3"/>
  <c r="Y12" i="3"/>
  <c r="X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V11" i="3"/>
  <c r="W11" i="3" s="1"/>
  <c r="U11" i="3"/>
  <c r="V10" i="3"/>
  <c r="W10" i="3" s="1"/>
  <c r="U10" i="3"/>
  <c r="V9" i="3"/>
  <c r="W9" i="3" s="1"/>
  <c r="U9" i="3"/>
  <c r="W5" i="3"/>
  <c r="AA22" i="2"/>
  <c r="Z22" i="2"/>
  <c r="Y22" i="2"/>
  <c r="X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V21" i="2"/>
  <c r="V22" i="2" s="1"/>
  <c r="U21" i="2"/>
  <c r="U22" i="2" s="1"/>
  <c r="AA19" i="2"/>
  <c r="AA60" i="3" s="1"/>
  <c r="Z19" i="2"/>
  <c r="Y19" i="2"/>
  <c r="X19" i="2"/>
  <c r="T19" i="2"/>
  <c r="S19" i="2"/>
  <c r="R19" i="2"/>
  <c r="Q19" i="2"/>
  <c r="P19" i="2"/>
  <c r="P60" i="3" s="1"/>
  <c r="O19" i="2"/>
  <c r="N19" i="2"/>
  <c r="M19" i="2"/>
  <c r="L19" i="2"/>
  <c r="K19" i="2"/>
  <c r="J19" i="2"/>
  <c r="I19" i="2"/>
  <c r="H19" i="2"/>
  <c r="H60" i="3" s="1"/>
  <c r="G19" i="2"/>
  <c r="F19" i="2"/>
  <c r="E19" i="2"/>
  <c r="D19" i="2"/>
  <c r="C19" i="2"/>
  <c r="W18" i="2"/>
  <c r="V18" i="2"/>
  <c r="U18" i="2"/>
  <c r="V17" i="2"/>
  <c r="W17" i="2" s="1"/>
  <c r="U17" i="2"/>
  <c r="V16" i="2"/>
  <c r="W16" i="2" s="1"/>
  <c r="U16" i="2"/>
  <c r="V15" i="2"/>
  <c r="W15" i="2" s="1"/>
  <c r="U15" i="2"/>
  <c r="V14" i="2"/>
  <c r="W14" i="2" s="1"/>
  <c r="U14" i="2"/>
  <c r="V13" i="2"/>
  <c r="W13" i="2" s="1"/>
  <c r="U13" i="2"/>
  <c r="W12" i="2"/>
  <c r="V12" i="2"/>
  <c r="U12" i="2"/>
  <c r="V11" i="2"/>
  <c r="W11" i="2" s="1"/>
  <c r="U11" i="2"/>
  <c r="V10" i="2"/>
  <c r="W10" i="2" s="1"/>
  <c r="U10" i="2"/>
  <c r="V9" i="2"/>
  <c r="W9" i="2" s="1"/>
  <c r="U9" i="2"/>
  <c r="V8" i="2"/>
  <c r="W8" i="2" s="1"/>
  <c r="U8" i="2"/>
  <c r="U51" i="3" l="1"/>
  <c r="N60" i="3"/>
  <c r="V51" i="3"/>
  <c r="W51" i="3" s="1"/>
  <c r="U40" i="3"/>
  <c r="F60" i="3"/>
  <c r="Y60" i="3"/>
  <c r="U16" i="3"/>
  <c r="U60" i="3" s="1"/>
  <c r="R60" i="3"/>
  <c r="U12" i="3"/>
  <c r="W14" i="3"/>
  <c r="J60" i="3"/>
  <c r="D60" i="3"/>
  <c r="L60" i="3"/>
  <c r="T60" i="3"/>
  <c r="X60" i="3"/>
  <c r="G60" i="3"/>
  <c r="O60" i="3"/>
  <c r="Z60" i="3"/>
  <c r="I60" i="3"/>
  <c r="Q60" i="3"/>
  <c r="E60" i="3"/>
  <c r="M60" i="3"/>
  <c r="W22" i="2"/>
  <c r="C60" i="3"/>
  <c r="K60" i="3"/>
  <c r="S60" i="3"/>
  <c r="W21" i="2"/>
  <c r="U19" i="2"/>
  <c r="V19" i="2"/>
  <c r="V12" i="3"/>
  <c r="W12" i="3" s="1"/>
  <c r="V59" i="3"/>
  <c r="W59" i="3" s="1"/>
  <c r="V40" i="3"/>
  <c r="W40" i="3" s="1"/>
  <c r="W42" i="3"/>
  <c r="V60" i="3" l="1"/>
  <c r="W60" i="3" s="1"/>
  <c r="W19" i="2"/>
</calcChain>
</file>

<file path=xl/sharedStrings.xml><?xml version="1.0" encoding="utf-8"?>
<sst xmlns="http://schemas.openxmlformats.org/spreadsheetml/2006/main" count="143" uniqueCount="85">
  <si>
    <t>Annexure - 2</t>
  </si>
  <si>
    <t xml:space="preserve">   BANK WISE SUMMARY OF BANKING FIGURES AS OF JUNE  2025</t>
  </si>
  <si>
    <t>Page 3</t>
  </si>
  <si>
    <t>No</t>
  </si>
  <si>
    <t>Bank Name</t>
  </si>
  <si>
    <t>Small and Marginal Farmers</t>
  </si>
  <si>
    <t>Scheduled Castes</t>
  </si>
  <si>
    <t xml:space="preserve"> Scheduled Tribes</t>
  </si>
  <si>
    <t>Beneficiaries of Differential Rate of Interest (DRI) scheme</t>
  </si>
  <si>
    <t>Self Help Groups</t>
  </si>
  <si>
    <t>Individual women beneficiaries up to ₹ 1 lakh per borrower</t>
  </si>
  <si>
    <t>Minority communities as may be notified by Government of India from time to time.</t>
  </si>
  <si>
    <t>Overdrafts upto ₹ 5,000/- under Pradhan Mantri Jan-DhanYojana (PMJDY) accounts</t>
  </si>
  <si>
    <t>Other loans to weaker section</t>
  </si>
  <si>
    <t>WEAKER SECTION</t>
  </si>
  <si>
    <t xml:space="preserve">   % WS to Total Adv of    JUNE  24</t>
  </si>
  <si>
    <t>A/c.</t>
  </si>
  <si>
    <t>Amt.</t>
  </si>
  <si>
    <t xml:space="preserve">NATIONALISED BANKS  
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</si>
  <si>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</si>
  <si>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</si>
  <si>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</si>
  <si>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</si>
  <si>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</si>
  <si>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</si>
  <si>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</si>
  <si>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</si>
  <si>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</si>
  <si>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</si>
  <si>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</si>
  <si>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</si>
  <si>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STATE BANK OF INDIA</t>
  </si>
  <si>
    <t xml:space="preserve">   BANK WISE SUMMARY OF BANKING FIGURES AS OF  JUNE  2025</t>
  </si>
  <si>
    <t>Page 4</t>
  </si>
  <si>
    <t>CO-OPERATIVE BANKS</t>
  </si>
  <si>
    <t>DCCB</t>
  </si>
  <si>
    <t>GSCARDB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</si>
  <si>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</si>
  <si>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</si>
  <si>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</si>
  <si>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</si>
  <si>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</si>
  <si>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</si>
  <si>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</si>
  <si>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</si>
  <si>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</si>
  <si>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</si>
  <si>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</si>
  <si>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</si>
  <si>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</si>
  <si>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</si>
  <si>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</si>
  <si>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</si>
  <si>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</si>
  <si>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</si>
  <si>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</si>
  <si>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</si>
  <si>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</si>
  <si>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</si>
  <si>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</si>
  <si>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</si>
  <si>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</si>
  <si>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</si>
  <si>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</si>
  <si>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</si>
  <si>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</si>
  <si>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</si>
  <si>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</si>
  <si>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</si>
  <si>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</si>
  <si>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</si>
  <si>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</si>
  <si>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</si>
  <si>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</si>
  <si>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</si>
  <si>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</si>
  <si>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</si>
  <si>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</si>
  <si>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</si>
  <si>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</si>
  <si>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</si>
  <si>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GRAND TOTAL</t>
  </si>
  <si>
    <t>Source:     Member(Banks)</t>
  </si>
  <si>
    <t>(Amount Rupees in Lakhs Decimal omitted)</t>
  </si>
  <si>
    <t>SBI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</si>
</sst>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 * #,##0.00_ ;_ * \-#,##0.00_ ;_ * &quot;-&quot;??_ ;_ @_ "/>
    <numFmt numFmtId="164" formatCode="&quot;$&quot;#,##0.00"/>
    <numFmt numFmtId="165" formatCode="_(* #,##0.00_);_(* \(#,##0.00\);_(* &quot;-&quot;??_);_(@_)"/>
  </numFmts>
  <fonts count="3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name val="Arial Black"/>
      <family val="2"/>
    </font>
    <font>
      <b/>
      <sz val="12"/>
      <color theme="1"/>
      <name val="Arial"/>
      <family val="2"/>
    </font>
    <font>
      <sz val="20"/>
      <name val="Arial Black"/>
      <family val="2"/>
    </font>
    <font>
      <sz val="10"/>
      <color indexed="8"/>
      <name val="Arial"/>
      <family val="2"/>
    </font>
    <font>
      <sz val="10"/>
      <color theme="4" tint="-0.24994659260841701"/>
      <name val="Calibri"/>
      <family val="2"/>
      <scheme val="minor"/>
    </font>
    <font>
      <sz val="11"/>
      <color indexed="8"/>
      <name val="Calibri"/>
      <family val="2"/>
    </font>
    <font>
      <sz val="10"/>
      <color indexed="49"/>
      <name val="Calibri"/>
      <family val="2"/>
    </font>
    <font>
      <sz val="12"/>
      <name val="Arial"/>
      <family val="2"/>
    </font>
    <font>
      <sz val="16"/>
      <color theme="4" tint="-0.24994659260841701"/>
      <name val="Calibri"/>
      <family val="2"/>
    </font>
    <font>
      <sz val="14"/>
      <color theme="4" tint="-0.24994659260841701"/>
      <name val="Calibri"/>
      <family val="2"/>
    </font>
    <font>
      <u/>
      <sz val="10"/>
      <color theme="10"/>
      <name val="Calibri"/>
      <family val="2"/>
    </font>
    <font>
      <sz val="10"/>
      <color rgb="FF000000"/>
      <name val="Arial"/>
      <family val="2"/>
    </font>
    <font>
      <b/>
      <sz val="12"/>
      <color indexed="8"/>
      <name val="Arial Black"/>
      <family val="2"/>
    </font>
    <font>
      <b/>
      <sz val="13"/>
      <color indexed="8"/>
      <name val="Arial"/>
      <family val="2"/>
    </font>
    <font>
      <b/>
      <sz val="11"/>
      <color indexed="8"/>
      <name val="Arial Black"/>
      <family val="2"/>
    </font>
    <font>
      <b/>
      <sz val="16"/>
      <color indexed="8"/>
      <name val="Arial Black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5">
    <xf numFmtId="0" fontId="0" fillId="0" borderId="0"/>
    <xf numFmtId="0" fontId="6" fillId="2" borderId="0"/>
    <xf numFmtId="0" fontId="6" fillId="3" borderId="0"/>
    <xf numFmtId="0" fontId="6" fillId="4" borderId="0"/>
    <xf numFmtId="0" fontId="6" fillId="5" borderId="0"/>
    <xf numFmtId="0" fontId="6" fillId="6" borderId="0"/>
    <xf numFmtId="0" fontId="6" fillId="7" borderId="0"/>
    <xf numFmtId="0" fontId="6" fillId="8" borderId="0"/>
    <xf numFmtId="0" fontId="6" fillId="9" borderId="0"/>
    <xf numFmtId="0" fontId="6" fillId="10" borderId="0"/>
    <xf numFmtId="0" fontId="6" fillId="11" borderId="0"/>
    <xf numFmtId="0" fontId="6" fillId="12" borderId="0"/>
    <xf numFmtId="0" fontId="6" fillId="13" borderId="0"/>
    <xf numFmtId="0" fontId="7" fillId="14" borderId="0"/>
    <xf numFmtId="0" fontId="7" fillId="15" borderId="0"/>
    <xf numFmtId="0" fontId="7" fillId="16" borderId="0"/>
    <xf numFmtId="0" fontId="7" fillId="17" borderId="0"/>
    <xf numFmtId="0" fontId="7" fillId="18" borderId="0"/>
    <xf numFmtId="0" fontId="7" fillId="19" borderId="0"/>
    <xf numFmtId="0" fontId="7" fillId="20" borderId="0"/>
    <xf numFmtId="0" fontId="7" fillId="21" borderId="0"/>
    <xf numFmtId="0" fontId="7" fillId="22" borderId="0"/>
    <xf numFmtId="0" fontId="7" fillId="23" borderId="0"/>
    <xf numFmtId="0" fontId="7" fillId="24" borderId="0"/>
    <xf numFmtId="0" fontId="7" fillId="25" borderId="0"/>
    <xf numFmtId="0" fontId="8" fillId="26" borderId="0"/>
    <xf numFmtId="0" fontId="9" fillId="27" borderId="6"/>
    <xf numFmtId="0" fontId="10" fillId="28" borderId="7"/>
    <xf numFmtId="43" fontId="6" fillId="0" borderId="0"/>
    <xf numFmtId="165" fontId="2" fillId="0" borderId="0"/>
    <xf numFmtId="165" fontId="27" fillId="0" borderId="0"/>
    <xf numFmtId="0" fontId="28" fillId="0" borderId="0"/>
    <xf numFmtId="0" fontId="1" fillId="0" borderId="0"/>
    <xf numFmtId="0" fontId="11" fillId="0" borderId="0"/>
    <xf numFmtId="0" fontId="27" fillId="0" borderId="0">
      <alignment vertical="top" wrapText="1"/>
    </xf>
    <xf numFmtId="0" fontId="12" fillId="29" borderId="0"/>
    <xf numFmtId="0" fontId="13" fillId="0" borderId="8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4" fillId="0" borderId="9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10"/>
    <xf numFmtId="0" fontId="15" fillId="0" borderId="0"/>
    <xf numFmtId="0" fontId="27" fillId="0" borderId="0"/>
    <xf numFmtId="0" fontId="33" fillId="0" borderId="0">
      <alignment vertical="top" wrapText="1"/>
    </xf>
    <xf numFmtId="0" fontId="27" fillId="0" borderId="0"/>
    <xf numFmtId="0" fontId="16" fillId="30" borderId="6"/>
    <xf numFmtId="0" fontId="17" fillId="0" borderId="11"/>
    <xf numFmtId="0" fontId="18" fillId="31" borderId="0"/>
    <xf numFmtId="0" fontId="2" fillId="0" borderId="0"/>
    <xf numFmtId="0" fontId="2" fillId="0" borderId="0"/>
    <xf numFmtId="0" fontId="27" fillId="0" borderId="0">
      <alignment vertical="top" wrapText="1"/>
    </xf>
    <xf numFmtId="0" fontId="34" fillId="0" borderId="0"/>
    <xf numFmtId="0" fontId="27" fillId="0" borderId="0">
      <alignment vertical="top" wrapText="1"/>
    </xf>
    <xf numFmtId="0" fontId="34" fillId="0" borderId="0"/>
    <xf numFmtId="0" fontId="34" fillId="0" borderId="0"/>
    <xf numFmtId="0" fontId="29" fillId="0" borderId="0">
      <alignment vertical="top" wrapText="1"/>
    </xf>
    <xf numFmtId="0" fontId="27" fillId="0" borderId="0">
      <alignment vertical="top" wrapText="1"/>
    </xf>
    <xf numFmtId="0" fontId="34" fillId="0" borderId="0"/>
    <xf numFmtId="0" fontId="34" fillId="0" borderId="0"/>
    <xf numFmtId="0" fontId="34" fillId="0" borderId="0"/>
    <xf numFmtId="0" fontId="30" fillId="0" borderId="0"/>
    <xf numFmtId="0" fontId="27" fillId="0" borderId="0">
      <alignment vertical="top" wrapText="1"/>
    </xf>
    <xf numFmtId="0" fontId="34" fillId="0" borderId="0"/>
    <xf numFmtId="0" fontId="27" fillId="0" borderId="0">
      <alignment vertical="top" wrapText="1"/>
    </xf>
    <xf numFmtId="0" fontId="27" fillId="0" borderId="0">
      <alignment vertical="top" wrapText="1"/>
    </xf>
    <xf numFmtId="0" fontId="34" fillId="0" borderId="0"/>
    <xf numFmtId="0" fontId="26" fillId="0" borderId="0"/>
    <xf numFmtId="0" fontId="27" fillId="0" borderId="0">
      <alignment vertical="top" wrapText="1"/>
    </xf>
    <xf numFmtId="0" fontId="27" fillId="0" borderId="0">
      <alignment vertical="top" wrapText="1"/>
    </xf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>
      <alignment vertical="top" wrapText="1"/>
    </xf>
    <xf numFmtId="0" fontId="29" fillId="0" borderId="0">
      <alignment vertical="top" wrapText="1"/>
    </xf>
    <xf numFmtId="0" fontId="27" fillId="0" borderId="0">
      <alignment vertical="top" wrapText="1"/>
    </xf>
    <xf numFmtId="0" fontId="6" fillId="0" borderId="0"/>
    <xf numFmtId="0" fontId="27" fillId="0" borderId="0">
      <alignment vertical="top" wrapText="1"/>
    </xf>
    <xf numFmtId="0" fontId="29" fillId="0" borderId="0">
      <alignment vertical="top" wrapText="1"/>
    </xf>
    <xf numFmtId="0" fontId="27" fillId="0" borderId="0">
      <alignment vertical="top" wrapText="1"/>
    </xf>
    <xf numFmtId="0" fontId="6" fillId="0" borderId="0"/>
    <xf numFmtId="0" fontId="6" fillId="0" borderId="0"/>
    <xf numFmtId="0" fontId="27" fillId="0" borderId="0">
      <alignment vertical="top" wrapText="1"/>
    </xf>
    <xf numFmtId="0" fontId="1" fillId="32" borderId="12"/>
    <xf numFmtId="0" fontId="19" fillId="27" borderId="13"/>
    <xf numFmtId="9" fontId="29" fillId="0" borderId="0"/>
    <xf numFmtId="0" fontId="20" fillId="0" borderId="0"/>
    <xf numFmtId="0" fontId="21" fillId="0" borderId="14"/>
    <xf numFmtId="0" fontId="22" fillId="0" borderId="0"/>
  </cellStyleXfs>
  <cellXfs count="46">
    <xf numFmtId="0" fontId="0" fillId="0" borderId="0" xfId="0"/>
    <xf numFmtId="0" fontId="3" fillId="0" borderId="0" xfId="55" applyFont="1"/>
    <xf numFmtId="0" fontId="4" fillId="0" borderId="0" xfId="0" applyFont="1"/>
    <xf numFmtId="0" fontId="3" fillId="0" borderId="0" xfId="55" applyFont="1" applyAlignment="1">
      <alignment horizontal="left"/>
    </xf>
    <xf numFmtId="0" fontId="5" fillId="0" borderId="1" xfId="55" applyFont="1" applyBorder="1"/>
    <xf numFmtId="0" fontId="5" fillId="0" borderId="0" xfId="55" applyFont="1" applyAlignment="1">
      <alignment horizontal="center"/>
    </xf>
    <xf numFmtId="0" fontId="3" fillId="0" borderId="1" xfId="55" applyFont="1" applyBorder="1"/>
    <xf numFmtId="0" fontId="36" fillId="0" borderId="0" xfId="0" applyFont="1"/>
    <xf numFmtId="0" fontId="35" fillId="0" borderId="0" xfId="0" applyFont="1"/>
    <xf numFmtId="0" fontId="4" fillId="0" borderId="15" xfId="0" applyFont="1" applyBorder="1"/>
    <xf numFmtId="0" fontId="35" fillId="0" borderId="15" xfId="0" applyFont="1" applyBorder="1"/>
    <xf numFmtId="0" fontId="36" fillId="0" borderId="15" xfId="0" applyFont="1" applyBorder="1"/>
    <xf numFmtId="2" fontId="4" fillId="0" borderId="15" xfId="0" applyNumberFormat="1" applyFont="1" applyBorder="1"/>
    <xf numFmtId="0" fontId="4" fillId="0" borderId="15" xfId="0" applyFont="1" applyBorder="1" applyAlignment="1">
      <alignment horizontal="center"/>
    </xf>
    <xf numFmtId="0" fontId="5" fillId="0" borderId="1" xfId="55" applyFont="1" applyBorder="1" applyAlignment="1">
      <alignment horizontal="left" vertical="center"/>
    </xf>
    <xf numFmtId="0" fontId="5" fillId="0" borderId="15" xfId="55" applyFont="1" applyBorder="1" applyAlignment="1">
      <alignment horizontal="center" vertical="center"/>
    </xf>
    <xf numFmtId="0" fontId="37" fillId="0" borderId="15" xfId="0" applyFont="1" applyBorder="1"/>
    <xf numFmtId="2" fontId="37" fillId="0" borderId="15" xfId="0" applyNumberFormat="1" applyFont="1" applyBorder="1"/>
    <xf numFmtId="0" fontId="38" fillId="0" borderId="15" xfId="0" applyFont="1" applyBorder="1"/>
    <xf numFmtId="0" fontId="38" fillId="0" borderId="0" xfId="0" applyFont="1"/>
    <xf numFmtId="0" fontId="24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25" fillId="0" borderId="0" xfId="55" applyFont="1" applyAlignment="1">
      <alignment horizontal="center"/>
    </xf>
    <xf numFmtId="0" fontId="23" fillId="0" borderId="0" xfId="55" applyFont="1" applyAlignment="1">
      <alignment horizontal="center"/>
    </xf>
    <xf numFmtId="0" fontId="5" fillId="0" borderId="2" xfId="55" applyFont="1" applyBorder="1" applyAlignment="1">
      <alignment horizontal="center" vertical="center" wrapText="1"/>
    </xf>
    <xf numFmtId="0" fontId="5" fillId="0" borderId="3" xfId="55" applyFont="1" applyBorder="1" applyAlignment="1">
      <alignment horizontal="center" vertical="center" wrapText="1"/>
    </xf>
    <xf numFmtId="0" fontId="3" fillId="0" borderId="4" xfId="55" applyFont="1" applyBorder="1" applyAlignment="1">
      <alignment horizontal="center" vertical="center" wrapText="1"/>
    </xf>
    <xf numFmtId="0" fontId="3" fillId="0" borderId="5" xfId="55" applyFont="1" applyBorder="1" applyAlignment="1">
      <alignment horizontal="center" vertical="center" wrapText="1"/>
    </xf>
    <xf numFmtId="0" fontId="5" fillId="0" borderId="2" xfId="55" applyFont="1" applyBorder="1" applyAlignment="1">
      <alignment horizontal="center" vertical="center"/>
    </xf>
    <xf numFmtId="0" fontId="5" fillId="0" borderId="3" xfId="55" applyFont="1" applyBorder="1" applyAlignment="1">
      <alignment horizontal="center" vertical="center"/>
    </xf>
    <xf numFmtId="164" fontId="5" fillId="0" borderId="4" xfId="55" applyNumberFormat="1" applyFont="1" applyBorder="1" applyAlignment="1">
      <alignment horizontal="center" vertical="center" wrapText="1"/>
    </xf>
    <xf numFmtId="164" fontId="5" fillId="0" borderId="5" xfId="55" applyNumberFormat="1" applyFont="1" applyBorder="1" applyAlignment="1">
      <alignment horizontal="center" vertical="center" wrapText="1"/>
    </xf>
    <xf numFmtId="0" fontId="5" fillId="0" borderId="4" xfId="55" applyFont="1" applyBorder="1" applyAlignment="1">
      <alignment horizontal="center" vertical="center" wrapText="1"/>
    </xf>
    <xf numFmtId="0" fontId="5" fillId="0" borderId="5" xfId="55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/>
    </xf>
    <xf numFmtId="0" fontId="35" fillId="0" borderId="3" xfId="0" applyFont="1" applyBorder="1" applyAlignment="1">
      <alignment horizontal="center"/>
    </xf>
    <xf numFmtId="0" fontId="35" fillId="0" borderId="2" xfId="0" applyFont="1" applyBorder="1"/>
    <xf numFmtId="0" fontId="35" fillId="0" borderId="16" xfId="0" applyFont="1" applyBorder="1"/>
    <xf numFmtId="0" fontId="35" fillId="0" borderId="3" xfId="0" applyFont="1" applyBorder="1"/>
    <xf numFmtId="0" fontId="38" fillId="0" borderId="2" xfId="0" applyFont="1" applyBorder="1"/>
    <xf numFmtId="0" fontId="38" fillId="0" borderId="16" xfId="0" applyFont="1" applyBorder="1"/>
    <xf numFmtId="0" fontId="38" fillId="0" borderId="3" xfId="0" applyFont="1" applyBorder="1"/>
    <xf numFmtId="0" fontId="35" fillId="0" borderId="15" xfId="0" applyFont="1" applyBorder="1"/>
    <xf numFmtId="0" fontId="4" fillId="0" borderId="15" xfId="0" applyFont="1" applyBorder="1" applyAlignment="1">
      <alignment horizontal="center"/>
    </xf>
    <xf numFmtId="0" fontId="4" fillId="0" borderId="15" xfId="0" applyFont="1" applyBorder="1"/>
  </cellXfs>
  <cellStyles count="10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28" xr:uid="{00000000-0005-0000-0000-00001B000000}"/>
    <cellStyle name="Comma 3" xfId="29" xr:uid="{00000000-0005-0000-0000-00001C000000}"/>
    <cellStyle name="Comma 4" xfId="30" xr:uid="{00000000-0005-0000-0000-00001D000000}"/>
    <cellStyle name="Excel Built-in Normal" xfId="31" xr:uid="{00000000-0005-0000-0000-00001E000000}"/>
    <cellStyle name="Excel Built-in Normal 2" xfId="32" xr:uid="{00000000-0005-0000-0000-00001F000000}"/>
    <cellStyle name="Explanatory Text" xfId="33" builtinId="53" customBuiltin="1"/>
    <cellStyle name="Followed Hyperlink" xfId="34" builtinId="9" customBuiltin="1"/>
    <cellStyle name="Good" xfId="35" builtinId="26" customBuiltin="1"/>
    <cellStyle name="Heading 1" xfId="36" builtinId="16" customBuiltin="1"/>
    <cellStyle name="Heading 1 2" xfId="37" xr:uid="{00000000-0005-0000-0000-000024000000}"/>
    <cellStyle name="Heading 1 2 2" xfId="38" xr:uid="{00000000-0005-0000-0000-000025000000}"/>
    <cellStyle name="Heading 1 3" xfId="39" xr:uid="{00000000-0005-0000-0000-000026000000}"/>
    <cellStyle name="Heading 1 4" xfId="40" xr:uid="{00000000-0005-0000-0000-000027000000}"/>
    <cellStyle name="Heading 2" xfId="41" builtinId="17" customBuiltin="1"/>
    <cellStyle name="Heading 2 2" xfId="42" xr:uid="{00000000-0005-0000-0000-000029000000}"/>
    <cellStyle name="Heading 2 2 2" xfId="43" xr:uid="{00000000-0005-0000-0000-00002A000000}"/>
    <cellStyle name="Heading 2 3" xfId="44" xr:uid="{00000000-0005-0000-0000-00002B000000}"/>
    <cellStyle name="Heading 2 4" xfId="45" xr:uid="{00000000-0005-0000-0000-00002C000000}"/>
    <cellStyle name="Heading 3" xfId="46" builtinId="18" customBuiltin="1"/>
    <cellStyle name="Heading 4" xfId="47" builtinId="19" customBuiltin="1"/>
    <cellStyle name="Hyperlink" xfId="48" builtinId="8" customBuiltin="1"/>
    <cellStyle name="Hyperlink 2" xfId="49" xr:uid="{00000000-0005-0000-0000-000030000000}"/>
    <cellStyle name="Hyperlink 3" xfId="50" xr:uid="{00000000-0005-0000-0000-000031000000}"/>
    <cellStyle name="Input" xfId="51" builtinId="20" customBuiltin="1"/>
    <cellStyle name="Linked Cell" xfId="52" builtinId="24" customBuiltin="1"/>
    <cellStyle name="Neutral" xfId="53" builtinId="28" customBuiltin="1"/>
    <cellStyle name="Normal" xfId="0" builtinId="0"/>
    <cellStyle name="Normal 190" xfId="54" xr:uid="{00000000-0005-0000-0000-000036000000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2 2 2" xfId="58" xr:uid="{00000000-0005-0000-0000-00003A000000}"/>
    <cellStyle name="Normal 2 2 2 2 2" xfId="59" xr:uid="{00000000-0005-0000-0000-00003B000000}"/>
    <cellStyle name="Normal 2 2 2 2 3" xfId="60" xr:uid="{00000000-0005-0000-0000-00003C000000}"/>
    <cellStyle name="Normal 2 2 2 2 4" xfId="61" xr:uid="{00000000-0005-0000-0000-00003D000000}"/>
    <cellStyle name="Normal 2 2 2 3" xfId="62" xr:uid="{00000000-0005-0000-0000-00003E000000}"/>
    <cellStyle name="Normal 2 2 3" xfId="63" xr:uid="{00000000-0005-0000-0000-00003F000000}"/>
    <cellStyle name="Normal 2 2 4" xfId="64" xr:uid="{00000000-0005-0000-0000-000040000000}"/>
    <cellStyle name="Normal 2 2 5" xfId="65" xr:uid="{00000000-0005-0000-0000-000041000000}"/>
    <cellStyle name="Normal 2 2 6" xfId="66" xr:uid="{00000000-0005-0000-0000-000042000000}"/>
    <cellStyle name="Normal 2 3" xfId="67" xr:uid="{00000000-0005-0000-0000-000043000000}"/>
    <cellStyle name="Normal 2 3 2" xfId="68" xr:uid="{00000000-0005-0000-0000-000044000000}"/>
    <cellStyle name="Normal 2 3 2 2" xfId="69" xr:uid="{00000000-0005-0000-0000-000045000000}"/>
    <cellStyle name="Normal 2 3 2 3" xfId="70" xr:uid="{00000000-0005-0000-0000-000046000000}"/>
    <cellStyle name="Normal 2 3 3" xfId="71" xr:uid="{00000000-0005-0000-0000-000047000000}"/>
    <cellStyle name="Normal 2 3 4" xfId="72" xr:uid="{00000000-0005-0000-0000-000048000000}"/>
    <cellStyle name="Normal 2 4" xfId="73" xr:uid="{00000000-0005-0000-0000-000049000000}"/>
    <cellStyle name="Normal 2 5" xfId="74" xr:uid="{00000000-0005-0000-0000-00004A000000}"/>
    <cellStyle name="Normal 2 6" xfId="75" xr:uid="{00000000-0005-0000-0000-00004B000000}"/>
    <cellStyle name="Normal 224" xfId="76" xr:uid="{00000000-0005-0000-0000-00004C000000}"/>
    <cellStyle name="Normal 225" xfId="77" xr:uid="{00000000-0005-0000-0000-00004D000000}"/>
    <cellStyle name="Normal 226" xfId="78" xr:uid="{00000000-0005-0000-0000-00004E000000}"/>
    <cellStyle name="Normal 227" xfId="79" xr:uid="{00000000-0005-0000-0000-00004F000000}"/>
    <cellStyle name="Normal 228" xfId="80" xr:uid="{00000000-0005-0000-0000-000050000000}"/>
    <cellStyle name="Normal 230" xfId="81" xr:uid="{00000000-0005-0000-0000-000051000000}"/>
    <cellStyle name="Normal 231" xfId="82" xr:uid="{00000000-0005-0000-0000-000052000000}"/>
    <cellStyle name="Normal 232" xfId="83" xr:uid="{00000000-0005-0000-0000-000053000000}"/>
    <cellStyle name="Normal 233" xfId="84" xr:uid="{00000000-0005-0000-0000-000054000000}"/>
    <cellStyle name="Normal 234" xfId="85" xr:uid="{00000000-0005-0000-0000-000055000000}"/>
    <cellStyle name="Normal 235" xfId="86" xr:uid="{00000000-0005-0000-0000-000056000000}"/>
    <cellStyle name="Normal 238" xfId="87" xr:uid="{00000000-0005-0000-0000-000057000000}"/>
    <cellStyle name="Normal 239" xfId="88" xr:uid="{00000000-0005-0000-0000-000058000000}"/>
    <cellStyle name="Normal 3" xfId="89" xr:uid="{00000000-0005-0000-0000-000059000000}"/>
    <cellStyle name="Normal 3 2" xfId="90" xr:uid="{00000000-0005-0000-0000-00005A000000}"/>
    <cellStyle name="Normal 3 2 2" xfId="91" xr:uid="{00000000-0005-0000-0000-00005B000000}"/>
    <cellStyle name="Normal 3 2 3" xfId="92" xr:uid="{00000000-0005-0000-0000-00005C000000}"/>
    <cellStyle name="Normal 3 3" xfId="93" xr:uid="{00000000-0005-0000-0000-00005D000000}"/>
    <cellStyle name="Normal 4" xfId="94" xr:uid="{00000000-0005-0000-0000-00005E000000}"/>
    <cellStyle name="Normal 5" xfId="95" xr:uid="{00000000-0005-0000-0000-00005F000000}"/>
    <cellStyle name="Normal 6" xfId="96" xr:uid="{00000000-0005-0000-0000-000060000000}"/>
    <cellStyle name="Normal 7" xfId="97" xr:uid="{00000000-0005-0000-0000-000061000000}"/>
    <cellStyle name="Normal 8" xfId="98" xr:uid="{00000000-0005-0000-0000-000062000000}"/>
    <cellStyle name="Note" xfId="99" builtinId="10" customBuiltin="1"/>
    <cellStyle name="Output" xfId="100" builtinId="21" customBuiltin="1"/>
    <cellStyle name="Percent 2" xfId="101" xr:uid="{00000000-0005-0000-0000-000065000000}"/>
    <cellStyle name="Title" xfId="102" builtinId="15" customBuiltin="1"/>
    <cellStyle name="Total" xfId="103" builtinId="25" customBuiltin="1"/>
    <cellStyle name="Warning Text" xfId="104" builtinId="11" customBuiltin="1"/>
  </cellStyles>
  <dxfs count="7"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4" tint="-0.249977111117893"/>
      </font>
    </dxf>
    <dxf>
      <font>
        <b/>
        <color theme="4" tint="-0.249977111117893"/>
      </font>
    </dxf>
    <dxf>
      <font>
        <b/>
        <i val="0"/>
      </font>
      <border>
        <top style="double">
          <color theme="4"/>
        </top>
      </border>
    </dxf>
    <dxf>
      <font>
        <color theme="2" tint="-0.749961851863155"/>
      </font>
      <border>
        <left/>
        <right/>
        <vertical/>
        <horizontal/>
      </border>
    </dxf>
    <dxf>
      <font>
        <color theme="4" tint="-0.249977111117893"/>
      </font>
      <border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</dxf>
  </dxfs>
  <tableStyles count="1" defaultTableStyle="TableStyleMedium9" defaultPivotStyle="PivotStyleLight16">
    <tableStyle name="Sales Invoice Table" pivot="0" count="7" xr9:uid="{00000000-0011-0000-FFFF-FFFF00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24"/>
  <sheetViews>
    <sheetView view="pageBreakPreview" zoomScale="90" zoomScaleNormal="78" zoomScaleSheetLayoutView="90" workbookViewId="0">
      <selection activeCell="B21" sqref="B21"/>
    </sheetView>
  </sheetViews>
  <sheetFormatPr defaultRowHeight="15" x14ac:dyDescent="0.25"/>
  <cols>
    <col min="1" max="1" width="5" style="2" customWidth="1"/>
    <col min="2" max="2" width="28.140625" style="2" customWidth="1"/>
    <col min="3" max="3" width="11.42578125" style="2" customWidth="1"/>
    <col min="4" max="4" width="11.42578125" style="2" bestFit="1" customWidth="1"/>
    <col min="5" max="5" width="10.28515625" style="2" customWidth="1"/>
    <col min="6" max="6" width="10" style="2" bestFit="1" customWidth="1"/>
    <col min="7" max="7" width="10.7109375" style="2" customWidth="1"/>
    <col min="8" max="8" width="12.5703125" style="2" bestFit="1" customWidth="1"/>
    <col min="9" max="9" width="11" style="2" bestFit="1" customWidth="1"/>
    <col min="10" max="12" width="13.28515625" style="2" customWidth="1"/>
    <col min="13" max="14" width="11" style="2" bestFit="1" customWidth="1"/>
    <col min="15" max="15" width="8.5703125" style="2" bestFit="1" customWidth="1"/>
    <col min="16" max="16" width="10" style="2" bestFit="1" customWidth="1"/>
    <col min="17" max="17" width="9.28515625" style="2" bestFit="1" customWidth="1"/>
    <col min="18" max="18" width="11.85546875" style="2" customWidth="1"/>
    <col min="19" max="19" width="10" style="2" bestFit="1" customWidth="1"/>
    <col min="20" max="20" width="11.42578125" style="2" bestFit="1" customWidth="1"/>
    <col min="21" max="22" width="12.5703125" style="2" bestFit="1" customWidth="1"/>
    <col min="23" max="23" width="14.140625" style="2" customWidth="1"/>
    <col min="24" max="24" width="9.140625" style="2" hidden="1" customWidth="1"/>
    <col min="25" max="25" width="12.5703125" style="2" hidden="1" customWidth="1"/>
    <col min="26" max="26" width="9.140625" style="2" hidden="1" customWidth="1"/>
    <col min="27" max="27" width="0" style="2" hidden="1" customWidth="1"/>
    <col min="28" max="16384" width="9.140625" style="2"/>
  </cols>
  <sheetData>
    <row r="1" spans="1:27" ht="31.5" x14ac:dyDescent="0.6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</row>
    <row r="2" spans="1:27" ht="24.75" x14ac:dyDescent="0.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7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Q3" s="1"/>
      <c r="R3" s="1"/>
      <c r="S3" s="1"/>
      <c r="T3" s="1"/>
      <c r="U3" s="1"/>
      <c r="V3" s="5" t="s">
        <v>2</v>
      </c>
      <c r="W3" s="1"/>
    </row>
    <row r="4" spans="1:2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4"/>
      <c r="Q4" s="4"/>
      <c r="R4" s="4"/>
      <c r="S4" s="14" t="s">
        <v>83</v>
      </c>
      <c r="T4" s="4"/>
      <c r="U4" s="4"/>
      <c r="V4" s="4"/>
      <c r="W4" s="4"/>
    </row>
    <row r="5" spans="1:27" ht="63.75" customHeight="1" x14ac:dyDescent="0.25">
      <c r="A5" s="31" t="s">
        <v>3</v>
      </c>
      <c r="B5" s="33" t="s">
        <v>4</v>
      </c>
      <c r="C5" s="25" t="s">
        <v>5</v>
      </c>
      <c r="D5" s="26"/>
      <c r="E5" s="25" t="s">
        <v>6</v>
      </c>
      <c r="F5" s="26"/>
      <c r="G5" s="29" t="s">
        <v>7</v>
      </c>
      <c r="H5" s="30"/>
      <c r="I5" s="25" t="s">
        <v>8</v>
      </c>
      <c r="J5" s="26"/>
      <c r="K5" s="25" t="s">
        <v>9</v>
      </c>
      <c r="L5" s="26"/>
      <c r="M5" s="25" t="s">
        <v>10</v>
      </c>
      <c r="N5" s="26"/>
      <c r="O5" s="25" t="s">
        <v>11</v>
      </c>
      <c r="P5" s="26"/>
      <c r="Q5" s="25" t="s">
        <v>12</v>
      </c>
      <c r="R5" s="26"/>
      <c r="S5" s="25" t="s">
        <v>13</v>
      </c>
      <c r="T5" s="26"/>
      <c r="U5" s="25" t="s">
        <v>14</v>
      </c>
      <c r="V5" s="26"/>
      <c r="W5" s="27" t="s">
        <v>15</v>
      </c>
    </row>
    <row r="6" spans="1:27" ht="30.75" customHeight="1" x14ac:dyDescent="0.25">
      <c r="A6" s="32"/>
      <c r="B6" s="34"/>
      <c r="C6" s="15" t="s">
        <v>16</v>
      </c>
      <c r="D6" s="15" t="s">
        <v>17</v>
      </c>
      <c r="E6" s="15" t="s">
        <v>16</v>
      </c>
      <c r="F6" s="15" t="s">
        <v>17</v>
      </c>
      <c r="G6" s="15" t="s">
        <v>16</v>
      </c>
      <c r="H6" s="15" t="s">
        <v>17</v>
      </c>
      <c r="I6" s="15" t="s">
        <v>16</v>
      </c>
      <c r="J6" s="15" t="s">
        <v>17</v>
      </c>
      <c r="K6" s="15" t="s">
        <v>16</v>
      </c>
      <c r="L6" s="15" t="s">
        <v>17</v>
      </c>
      <c r="M6" s="15" t="s">
        <v>16</v>
      </c>
      <c r="N6" s="15" t="s">
        <v>17</v>
      </c>
      <c r="O6" s="15" t="s">
        <v>16</v>
      </c>
      <c r="P6" s="15" t="s">
        <v>17</v>
      </c>
      <c r="Q6" s="15" t="s">
        <v>16</v>
      </c>
      <c r="R6" s="15" t="s">
        <v>17</v>
      </c>
      <c r="S6" s="15" t="s">
        <v>16</v>
      </c>
      <c r="T6" s="15" t="s">
        <v>17</v>
      </c>
      <c r="U6" s="15" t="s">
        <v>16</v>
      </c>
      <c r="V6" s="15" t="s">
        <v>17</v>
      </c>
      <c r="W6" s="28"/>
    </row>
    <row r="7" spans="1:27" ht="21" customHeight="1" x14ac:dyDescent="0.4">
      <c r="B7" s="37" t="s">
        <v>18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9"/>
    </row>
    <row r="8" spans="1:27" x14ac:dyDescent="0.25">
      <c r="A8" s="13">
        <v>1</v>
      </c>
      <c r="B8" s="9" t="s">
        <v>19</v>
      </c>
      <c r="C8" s="9">
        <v>1015490</v>
      </c>
      <c r="D8" s="9">
        <v>2372687</v>
      </c>
      <c r="E8" s="9">
        <v>74898</v>
      </c>
      <c r="F8" s="9">
        <v>211165</v>
      </c>
      <c r="G8" s="9">
        <v>165110</v>
      </c>
      <c r="H8" s="9">
        <v>306543</v>
      </c>
      <c r="I8" s="9">
        <v>689</v>
      </c>
      <c r="J8" s="9">
        <v>1757</v>
      </c>
      <c r="K8" s="9">
        <v>24831</v>
      </c>
      <c r="L8" s="9">
        <v>40115</v>
      </c>
      <c r="M8" s="9">
        <v>139710</v>
      </c>
      <c r="N8" s="9">
        <v>54909</v>
      </c>
      <c r="O8" s="9">
        <v>54295</v>
      </c>
      <c r="P8" s="9">
        <v>153048</v>
      </c>
      <c r="Q8" s="9">
        <v>8490</v>
      </c>
      <c r="R8" s="9">
        <v>223</v>
      </c>
      <c r="S8" s="9">
        <v>0</v>
      </c>
      <c r="T8" s="9">
        <v>0</v>
      </c>
      <c r="U8" s="9">
        <f t="shared" ref="U8:U18" si="0">(C8+E8+G8+I8+K8+M8+O8+Q8+S8)</f>
        <v>1483513</v>
      </c>
      <c r="V8" s="9">
        <f t="shared" ref="V8:V18" si="1">(D8+F8+H8+J8+L8+N8+P8+R8+T8)</f>
        <v>3140447</v>
      </c>
      <c r="W8" s="12">
        <f t="shared" ref="W8:W19" si="2">(V8/X8)*100</f>
        <v>27.660048958364253</v>
      </c>
      <c r="X8" s="9">
        <v>11353729</v>
      </c>
      <c r="Y8" s="9"/>
      <c r="Z8" s="9">
        <v>1054688</v>
      </c>
      <c r="AA8" s="9">
        <v>2341595</v>
      </c>
    </row>
    <row r="9" spans="1:27" x14ac:dyDescent="0.25">
      <c r="A9" s="13">
        <v>2</v>
      </c>
      <c r="B9" s="9" t="s">
        <v>20</v>
      </c>
      <c r="C9" s="9">
        <v>161474</v>
      </c>
      <c r="D9" s="9">
        <v>377208</v>
      </c>
      <c r="E9" s="9">
        <v>5128</v>
      </c>
      <c r="F9" s="9">
        <v>15397</v>
      </c>
      <c r="G9" s="9">
        <v>2595</v>
      </c>
      <c r="H9" s="9">
        <v>7225</v>
      </c>
      <c r="I9" s="9">
        <v>171</v>
      </c>
      <c r="J9" s="9">
        <v>697</v>
      </c>
      <c r="K9" s="9">
        <v>164</v>
      </c>
      <c r="L9" s="9">
        <v>1005</v>
      </c>
      <c r="M9" s="9">
        <v>13438</v>
      </c>
      <c r="N9" s="9">
        <v>2412</v>
      </c>
      <c r="O9" s="9">
        <v>6801</v>
      </c>
      <c r="P9" s="9">
        <v>22881</v>
      </c>
      <c r="Q9" s="9">
        <v>157</v>
      </c>
      <c r="R9" s="9">
        <v>5</v>
      </c>
      <c r="S9" s="9">
        <v>2466</v>
      </c>
      <c r="T9" s="9">
        <v>6635</v>
      </c>
      <c r="U9" s="9">
        <f t="shared" si="0"/>
        <v>192394</v>
      </c>
      <c r="V9" s="9">
        <f t="shared" si="1"/>
        <v>433465</v>
      </c>
      <c r="W9" s="12">
        <f t="shared" si="2"/>
        <v>15.666122374041072</v>
      </c>
      <c r="X9" s="9">
        <v>2766894</v>
      </c>
      <c r="Y9" s="9"/>
      <c r="Z9" s="9">
        <v>192394</v>
      </c>
      <c r="AA9" s="9">
        <v>433465</v>
      </c>
    </row>
    <row r="10" spans="1:27" x14ac:dyDescent="0.25">
      <c r="A10" s="13">
        <v>3</v>
      </c>
      <c r="B10" s="9" t="s">
        <v>21</v>
      </c>
      <c r="C10" s="9">
        <v>3581</v>
      </c>
      <c r="D10" s="9">
        <v>53977</v>
      </c>
      <c r="E10" s="9">
        <v>521</v>
      </c>
      <c r="F10" s="9">
        <v>3472</v>
      </c>
      <c r="G10" s="9">
        <v>235</v>
      </c>
      <c r="H10" s="9">
        <v>2049</v>
      </c>
      <c r="I10" s="9">
        <v>0</v>
      </c>
      <c r="J10" s="9">
        <v>0</v>
      </c>
      <c r="K10" s="9">
        <v>21</v>
      </c>
      <c r="L10" s="9">
        <v>30</v>
      </c>
      <c r="M10" s="9">
        <v>994</v>
      </c>
      <c r="N10" s="9">
        <v>180</v>
      </c>
      <c r="O10" s="9">
        <v>611</v>
      </c>
      <c r="P10" s="9">
        <v>3606</v>
      </c>
      <c r="Q10" s="9">
        <v>0</v>
      </c>
      <c r="R10" s="9">
        <v>0</v>
      </c>
      <c r="S10" s="9">
        <v>395</v>
      </c>
      <c r="T10" s="9">
        <v>411</v>
      </c>
      <c r="U10" s="9">
        <f t="shared" si="0"/>
        <v>6358</v>
      </c>
      <c r="V10" s="9">
        <f t="shared" si="1"/>
        <v>63725</v>
      </c>
      <c r="W10" s="12">
        <f t="shared" si="2"/>
        <v>10.340149962598595</v>
      </c>
      <c r="X10" s="9">
        <v>616287</v>
      </c>
      <c r="Y10" s="9"/>
      <c r="Z10" s="9">
        <v>6092</v>
      </c>
      <c r="AA10" s="9">
        <v>63374</v>
      </c>
    </row>
    <row r="11" spans="1:27" x14ac:dyDescent="0.25">
      <c r="A11" s="13">
        <v>4</v>
      </c>
      <c r="B11" s="9" t="s">
        <v>22</v>
      </c>
      <c r="C11" s="9">
        <v>32857</v>
      </c>
      <c r="D11" s="9">
        <v>92928</v>
      </c>
      <c r="E11" s="9">
        <v>4101</v>
      </c>
      <c r="F11" s="9">
        <v>11784</v>
      </c>
      <c r="G11" s="9">
        <v>3388</v>
      </c>
      <c r="H11" s="9">
        <v>11741</v>
      </c>
      <c r="I11" s="9">
        <v>2779</v>
      </c>
      <c r="J11" s="9">
        <v>205</v>
      </c>
      <c r="K11" s="9">
        <v>219</v>
      </c>
      <c r="L11" s="9">
        <v>299</v>
      </c>
      <c r="M11" s="9">
        <v>6253</v>
      </c>
      <c r="N11" s="9">
        <v>2340</v>
      </c>
      <c r="O11" s="9">
        <v>10373</v>
      </c>
      <c r="P11" s="9">
        <v>80178</v>
      </c>
      <c r="Q11" s="9">
        <v>22083</v>
      </c>
      <c r="R11" s="9">
        <v>0</v>
      </c>
      <c r="S11" s="9">
        <v>4215</v>
      </c>
      <c r="T11" s="9">
        <v>33618</v>
      </c>
      <c r="U11" s="9">
        <f t="shared" si="0"/>
        <v>86268</v>
      </c>
      <c r="V11" s="9">
        <f t="shared" si="1"/>
        <v>233093</v>
      </c>
      <c r="W11" s="12">
        <f t="shared" si="2"/>
        <v>14.830129161515837</v>
      </c>
      <c r="X11" s="9">
        <v>1571753</v>
      </c>
      <c r="Y11" s="9"/>
      <c r="Z11" s="9">
        <v>49940</v>
      </c>
      <c r="AA11" s="9">
        <v>187373</v>
      </c>
    </row>
    <row r="12" spans="1:27" x14ac:dyDescent="0.25">
      <c r="A12" s="13">
        <v>5</v>
      </c>
      <c r="B12" s="9" t="s">
        <v>23</v>
      </c>
      <c r="C12" s="9">
        <v>51167</v>
      </c>
      <c r="D12" s="9">
        <v>146475</v>
      </c>
      <c r="E12" s="9">
        <v>2902</v>
      </c>
      <c r="F12" s="9">
        <v>13520</v>
      </c>
      <c r="G12" s="9">
        <v>2322</v>
      </c>
      <c r="H12" s="9">
        <v>7078</v>
      </c>
      <c r="I12" s="9">
        <v>0</v>
      </c>
      <c r="J12" s="9">
        <v>0</v>
      </c>
      <c r="K12" s="9">
        <v>527</v>
      </c>
      <c r="L12" s="9">
        <v>1126</v>
      </c>
      <c r="M12" s="9">
        <v>210</v>
      </c>
      <c r="N12" s="9">
        <v>86</v>
      </c>
      <c r="O12" s="9">
        <v>88</v>
      </c>
      <c r="P12" s="9">
        <v>283</v>
      </c>
      <c r="Q12" s="9">
        <v>1</v>
      </c>
      <c r="R12" s="9">
        <v>0</v>
      </c>
      <c r="S12" s="9">
        <v>1417</v>
      </c>
      <c r="T12" s="9">
        <v>4259</v>
      </c>
      <c r="U12" s="9">
        <f t="shared" si="0"/>
        <v>58634</v>
      </c>
      <c r="V12" s="9">
        <f t="shared" si="1"/>
        <v>172827</v>
      </c>
      <c r="W12" s="12">
        <f t="shared" si="2"/>
        <v>11.438633508636538</v>
      </c>
      <c r="X12" s="9">
        <v>1510906</v>
      </c>
      <c r="Y12" s="9"/>
      <c r="Z12" s="9">
        <v>58634</v>
      </c>
      <c r="AA12" s="9">
        <v>172826</v>
      </c>
    </row>
    <row r="13" spans="1:27" x14ac:dyDescent="0.25">
      <c r="A13" s="13">
        <v>6</v>
      </c>
      <c r="B13" s="9" t="s">
        <v>24</v>
      </c>
      <c r="C13" s="9">
        <v>0</v>
      </c>
      <c r="D13" s="9">
        <v>0</v>
      </c>
      <c r="E13" s="9">
        <v>511</v>
      </c>
      <c r="F13" s="9">
        <v>3504</v>
      </c>
      <c r="G13" s="9">
        <v>289</v>
      </c>
      <c r="H13" s="9">
        <v>1922</v>
      </c>
      <c r="I13" s="9">
        <v>1</v>
      </c>
      <c r="J13" s="9">
        <v>0</v>
      </c>
      <c r="K13" s="9">
        <v>0</v>
      </c>
      <c r="L13" s="9">
        <v>0</v>
      </c>
      <c r="M13" s="9">
        <v>300</v>
      </c>
      <c r="N13" s="9">
        <v>184</v>
      </c>
      <c r="O13" s="9">
        <v>1186</v>
      </c>
      <c r="P13" s="9">
        <v>17158</v>
      </c>
      <c r="Q13" s="9">
        <v>0</v>
      </c>
      <c r="R13" s="9">
        <v>0</v>
      </c>
      <c r="S13" s="9">
        <v>49</v>
      </c>
      <c r="T13" s="9">
        <v>503</v>
      </c>
      <c r="U13" s="9">
        <f t="shared" si="0"/>
        <v>2336</v>
      </c>
      <c r="V13" s="9">
        <f t="shared" si="1"/>
        <v>23271</v>
      </c>
      <c r="W13" s="12">
        <f t="shared" si="2"/>
        <v>1.4108835255657843</v>
      </c>
      <c r="X13" s="9">
        <v>1649392</v>
      </c>
      <c r="Y13" s="9"/>
      <c r="Z13" s="9">
        <v>14736</v>
      </c>
      <c r="AA13" s="9">
        <v>36558</v>
      </c>
    </row>
    <row r="14" spans="1:27" x14ac:dyDescent="0.25">
      <c r="A14" s="13">
        <v>7</v>
      </c>
      <c r="B14" s="9" t="s">
        <v>25</v>
      </c>
      <c r="C14" s="9">
        <v>10730</v>
      </c>
      <c r="D14" s="9">
        <v>26912</v>
      </c>
      <c r="E14" s="9">
        <v>339</v>
      </c>
      <c r="F14" s="9">
        <v>686</v>
      </c>
      <c r="G14" s="9">
        <v>87</v>
      </c>
      <c r="H14" s="9">
        <v>132</v>
      </c>
      <c r="I14" s="9">
        <v>2</v>
      </c>
      <c r="J14" s="9">
        <v>0</v>
      </c>
      <c r="K14" s="9">
        <v>241</v>
      </c>
      <c r="L14" s="9">
        <v>167</v>
      </c>
      <c r="M14" s="9">
        <v>202</v>
      </c>
      <c r="N14" s="9">
        <v>137</v>
      </c>
      <c r="O14" s="9">
        <v>761</v>
      </c>
      <c r="P14" s="9">
        <v>1325</v>
      </c>
      <c r="Q14" s="9">
        <v>0</v>
      </c>
      <c r="R14" s="9">
        <v>0</v>
      </c>
      <c r="S14" s="9">
        <v>16055</v>
      </c>
      <c r="T14" s="9">
        <v>29423</v>
      </c>
      <c r="U14" s="9">
        <f t="shared" si="0"/>
        <v>28417</v>
      </c>
      <c r="V14" s="9">
        <f t="shared" si="1"/>
        <v>58782</v>
      </c>
      <c r="W14" s="12">
        <f t="shared" si="2"/>
        <v>7.1206717770304975</v>
      </c>
      <c r="X14" s="9">
        <v>825512</v>
      </c>
      <c r="Y14" s="9"/>
      <c r="Z14" s="9">
        <v>16055</v>
      </c>
      <c r="AA14" s="9">
        <v>29423</v>
      </c>
    </row>
    <row r="15" spans="1:27" x14ac:dyDescent="0.25">
      <c r="A15" s="13">
        <v>8</v>
      </c>
      <c r="B15" s="9" t="s">
        <v>26</v>
      </c>
      <c r="C15" s="9">
        <v>41526</v>
      </c>
      <c r="D15" s="9">
        <v>93064</v>
      </c>
      <c r="E15" s="9">
        <v>59</v>
      </c>
      <c r="F15" s="9">
        <v>238</v>
      </c>
      <c r="G15" s="9">
        <v>70</v>
      </c>
      <c r="H15" s="9">
        <v>241</v>
      </c>
      <c r="I15" s="9">
        <v>0</v>
      </c>
      <c r="J15" s="9">
        <v>0</v>
      </c>
      <c r="K15" s="9">
        <v>0</v>
      </c>
      <c r="L15" s="9">
        <v>0</v>
      </c>
      <c r="M15" s="9">
        <v>42</v>
      </c>
      <c r="N15" s="9">
        <v>23</v>
      </c>
      <c r="O15" s="9">
        <v>102</v>
      </c>
      <c r="P15" s="9">
        <v>698</v>
      </c>
      <c r="Q15" s="9">
        <v>0</v>
      </c>
      <c r="R15" s="9">
        <v>0</v>
      </c>
      <c r="S15" s="9">
        <v>2922</v>
      </c>
      <c r="T15" s="9">
        <v>16875</v>
      </c>
      <c r="U15" s="9">
        <f t="shared" si="0"/>
        <v>44721</v>
      </c>
      <c r="V15" s="9">
        <f t="shared" si="1"/>
        <v>111139</v>
      </c>
      <c r="W15" s="12">
        <f t="shared" si="2"/>
        <v>4.4562693063971333</v>
      </c>
      <c r="X15" s="9">
        <v>2493992</v>
      </c>
      <c r="Y15" s="9"/>
      <c r="Z15" s="9">
        <v>44721</v>
      </c>
      <c r="AA15" s="9">
        <v>111138</v>
      </c>
    </row>
    <row r="16" spans="1:27" x14ac:dyDescent="0.25">
      <c r="A16" s="13">
        <v>9</v>
      </c>
      <c r="B16" s="9" t="s">
        <v>27</v>
      </c>
      <c r="C16" s="9">
        <v>116</v>
      </c>
      <c r="D16" s="9">
        <v>413</v>
      </c>
      <c r="E16" s="9">
        <v>70</v>
      </c>
      <c r="F16" s="9">
        <v>355</v>
      </c>
      <c r="G16" s="9">
        <v>55</v>
      </c>
      <c r="H16" s="9">
        <v>302</v>
      </c>
      <c r="I16" s="9">
        <v>0</v>
      </c>
      <c r="J16" s="9">
        <v>0</v>
      </c>
      <c r="K16" s="9">
        <v>2</v>
      </c>
      <c r="L16" s="9">
        <v>10</v>
      </c>
      <c r="M16" s="9">
        <v>428</v>
      </c>
      <c r="N16" s="9">
        <v>119</v>
      </c>
      <c r="O16" s="9">
        <v>235</v>
      </c>
      <c r="P16" s="9">
        <v>1211</v>
      </c>
      <c r="Q16" s="9">
        <v>9</v>
      </c>
      <c r="R16" s="9">
        <v>0</v>
      </c>
      <c r="S16" s="9">
        <v>0</v>
      </c>
      <c r="T16" s="9">
        <v>0</v>
      </c>
      <c r="U16" s="9">
        <f t="shared" si="0"/>
        <v>915</v>
      </c>
      <c r="V16" s="9">
        <f t="shared" si="1"/>
        <v>2410</v>
      </c>
      <c r="W16" s="12">
        <f t="shared" si="2"/>
        <v>2.0023429905532617</v>
      </c>
      <c r="X16" s="9">
        <v>120359</v>
      </c>
      <c r="Y16" s="9"/>
      <c r="Z16" s="9">
        <v>899</v>
      </c>
      <c r="AA16" s="9">
        <v>2335</v>
      </c>
    </row>
    <row r="17" spans="1:27" x14ac:dyDescent="0.25">
      <c r="A17" s="13">
        <v>10</v>
      </c>
      <c r="B17" s="9" t="s">
        <v>28</v>
      </c>
      <c r="C17" s="9">
        <v>114868</v>
      </c>
      <c r="D17" s="9">
        <v>328775</v>
      </c>
      <c r="E17" s="9">
        <v>8053</v>
      </c>
      <c r="F17" s="9">
        <v>19945</v>
      </c>
      <c r="G17" s="9">
        <v>8025</v>
      </c>
      <c r="H17" s="9">
        <v>14431</v>
      </c>
      <c r="I17" s="9">
        <v>41</v>
      </c>
      <c r="J17" s="9">
        <v>32</v>
      </c>
      <c r="K17" s="9">
        <v>1487</v>
      </c>
      <c r="L17" s="9">
        <v>4756</v>
      </c>
      <c r="M17" s="9">
        <v>14702</v>
      </c>
      <c r="N17" s="9">
        <v>5447</v>
      </c>
      <c r="O17" s="9">
        <v>5998</v>
      </c>
      <c r="P17" s="9">
        <v>11113</v>
      </c>
      <c r="Q17" s="9">
        <v>4779</v>
      </c>
      <c r="R17" s="9">
        <v>13</v>
      </c>
      <c r="S17" s="9">
        <v>4850</v>
      </c>
      <c r="T17" s="9">
        <v>4009</v>
      </c>
      <c r="U17" s="9">
        <f t="shared" si="0"/>
        <v>162803</v>
      </c>
      <c r="V17" s="9">
        <f t="shared" si="1"/>
        <v>388521</v>
      </c>
      <c r="W17" s="12">
        <f t="shared" si="2"/>
        <v>11.898477934646127</v>
      </c>
      <c r="X17" s="9">
        <v>3265300</v>
      </c>
      <c r="Y17" s="9"/>
      <c r="Z17" s="9">
        <v>131649</v>
      </c>
      <c r="AA17" s="9">
        <v>382905</v>
      </c>
    </row>
    <row r="18" spans="1:27" x14ac:dyDescent="0.25">
      <c r="A18" s="13">
        <v>11</v>
      </c>
      <c r="B18" s="9" t="s">
        <v>29</v>
      </c>
      <c r="C18" s="9">
        <v>10088</v>
      </c>
      <c r="D18" s="9">
        <v>17315</v>
      </c>
      <c r="E18" s="9">
        <v>1103</v>
      </c>
      <c r="F18" s="9">
        <v>4128</v>
      </c>
      <c r="G18" s="9">
        <v>836</v>
      </c>
      <c r="H18" s="9">
        <v>2380</v>
      </c>
      <c r="I18" s="9">
        <v>7</v>
      </c>
      <c r="J18" s="9">
        <v>1</v>
      </c>
      <c r="K18" s="9">
        <v>14</v>
      </c>
      <c r="L18" s="9">
        <v>10</v>
      </c>
      <c r="M18" s="9">
        <v>2032</v>
      </c>
      <c r="N18" s="9">
        <v>470</v>
      </c>
      <c r="O18" s="9">
        <v>1757</v>
      </c>
      <c r="P18" s="9">
        <v>7766</v>
      </c>
      <c r="Q18" s="9">
        <v>0</v>
      </c>
      <c r="R18" s="9">
        <v>0</v>
      </c>
      <c r="S18" s="9">
        <v>730</v>
      </c>
      <c r="T18" s="9">
        <v>398</v>
      </c>
      <c r="U18" s="9">
        <f t="shared" si="0"/>
        <v>16567</v>
      </c>
      <c r="V18" s="9">
        <f t="shared" si="1"/>
        <v>32468</v>
      </c>
      <c r="W18" s="12">
        <f t="shared" si="2"/>
        <v>4.8476487380704958</v>
      </c>
      <c r="X18" s="9">
        <v>669768</v>
      </c>
      <c r="Y18" s="9"/>
      <c r="Z18" s="9">
        <v>16567</v>
      </c>
      <c r="AA18" s="9">
        <v>32469</v>
      </c>
    </row>
    <row r="19" spans="1:27" s="7" customFormat="1" ht="19.5" x14ac:dyDescent="0.4">
      <c r="A19" s="35" t="s">
        <v>30</v>
      </c>
      <c r="B19" s="36"/>
      <c r="C19" s="16">
        <f t="shared" ref="C19:V19" si="3">SUM(C8:C18)</f>
        <v>1441897</v>
      </c>
      <c r="D19" s="16">
        <f t="shared" si="3"/>
        <v>3509754</v>
      </c>
      <c r="E19" s="16">
        <f t="shared" si="3"/>
        <v>97685</v>
      </c>
      <c r="F19" s="16">
        <f t="shared" si="3"/>
        <v>284194</v>
      </c>
      <c r="G19" s="16">
        <f t="shared" si="3"/>
        <v>183012</v>
      </c>
      <c r="H19" s="16">
        <f t="shared" si="3"/>
        <v>354044</v>
      </c>
      <c r="I19" s="16">
        <f t="shared" si="3"/>
        <v>3690</v>
      </c>
      <c r="J19" s="16">
        <f t="shared" si="3"/>
        <v>2692</v>
      </c>
      <c r="K19" s="16">
        <f t="shared" si="3"/>
        <v>27506</v>
      </c>
      <c r="L19" s="16">
        <f t="shared" si="3"/>
        <v>47518</v>
      </c>
      <c r="M19" s="16">
        <f t="shared" si="3"/>
        <v>178311</v>
      </c>
      <c r="N19" s="16">
        <f t="shared" si="3"/>
        <v>66307</v>
      </c>
      <c r="O19" s="16">
        <f t="shared" si="3"/>
        <v>82207</v>
      </c>
      <c r="P19" s="16">
        <f t="shared" si="3"/>
        <v>299267</v>
      </c>
      <c r="Q19" s="16">
        <f t="shared" si="3"/>
        <v>35519</v>
      </c>
      <c r="R19" s="16">
        <f t="shared" si="3"/>
        <v>241</v>
      </c>
      <c r="S19" s="16">
        <f t="shared" si="3"/>
        <v>33099</v>
      </c>
      <c r="T19" s="16">
        <f t="shared" si="3"/>
        <v>96131</v>
      </c>
      <c r="U19" s="16">
        <f t="shared" si="3"/>
        <v>2082926</v>
      </c>
      <c r="V19" s="16">
        <f t="shared" si="3"/>
        <v>4660148</v>
      </c>
      <c r="W19" s="17">
        <f t="shared" si="2"/>
        <v>17.360180110991358</v>
      </c>
      <c r="X19" s="11">
        <f>SUM(X8:X18)</f>
        <v>26843892</v>
      </c>
      <c r="Y19" s="11">
        <f>SUM(Y8:Y18)</f>
        <v>0</v>
      </c>
      <c r="Z19" s="11">
        <f>SUM(Z8:Z18)</f>
        <v>1586375</v>
      </c>
      <c r="AA19" s="11">
        <f>SUM(AA8:AA18)</f>
        <v>3793461</v>
      </c>
    </row>
    <row r="20" spans="1:27" s="19" customFormat="1" ht="24.75" x14ac:dyDescent="0.5">
      <c r="A20" s="18"/>
      <c r="B20" s="37" t="s">
        <v>84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9"/>
    </row>
    <row r="21" spans="1:27" x14ac:dyDescent="0.25">
      <c r="A21" s="13">
        <v>12</v>
      </c>
      <c r="B21" s="9" t="s">
        <v>31</v>
      </c>
      <c r="C21" s="9">
        <v>242647</v>
      </c>
      <c r="D21" s="9">
        <v>659065</v>
      </c>
      <c r="E21" s="9">
        <v>28071</v>
      </c>
      <c r="F21" s="9">
        <v>116895</v>
      </c>
      <c r="G21" s="9">
        <v>26070</v>
      </c>
      <c r="H21" s="9">
        <v>102389</v>
      </c>
      <c r="I21" s="9">
        <v>0</v>
      </c>
      <c r="J21" s="9">
        <v>0</v>
      </c>
      <c r="K21" s="9">
        <v>457</v>
      </c>
      <c r="L21" s="9">
        <v>836</v>
      </c>
      <c r="M21" s="9">
        <v>39624</v>
      </c>
      <c r="N21" s="9">
        <v>9383</v>
      </c>
      <c r="O21" s="9">
        <v>29504</v>
      </c>
      <c r="P21" s="9">
        <v>94880</v>
      </c>
      <c r="Q21" s="9">
        <v>112</v>
      </c>
      <c r="R21" s="9">
        <v>2</v>
      </c>
      <c r="S21" s="9">
        <v>33049</v>
      </c>
      <c r="T21" s="9">
        <v>43722</v>
      </c>
      <c r="U21" s="9">
        <f>(C21+E21+G21+I21+K21+M21+O21+Q21+S21)</f>
        <v>399534</v>
      </c>
      <c r="V21" s="9">
        <f>(D21+F21+H21+J21+L21+N21+P21+R21+T21)</f>
        <v>1027172</v>
      </c>
      <c r="W21" s="12">
        <f>(V21/X21)*100</f>
        <v>6.7171785406976507</v>
      </c>
      <c r="X21" s="9">
        <v>15291718</v>
      </c>
      <c r="Y21" s="9"/>
      <c r="Z21" s="9">
        <v>320429</v>
      </c>
      <c r="AA21" s="9">
        <v>923219</v>
      </c>
    </row>
    <row r="22" spans="1:27" s="7" customFormat="1" ht="19.5" x14ac:dyDescent="0.4">
      <c r="A22" s="35" t="s">
        <v>30</v>
      </c>
      <c r="B22" s="36"/>
      <c r="C22" s="16">
        <f t="shared" ref="C22:V22" si="4">SUM(C21:C21)</f>
        <v>242647</v>
      </c>
      <c r="D22" s="16">
        <f t="shared" si="4"/>
        <v>659065</v>
      </c>
      <c r="E22" s="16">
        <f t="shared" si="4"/>
        <v>28071</v>
      </c>
      <c r="F22" s="16">
        <f t="shared" si="4"/>
        <v>116895</v>
      </c>
      <c r="G22" s="16">
        <f t="shared" si="4"/>
        <v>26070</v>
      </c>
      <c r="H22" s="16">
        <f t="shared" si="4"/>
        <v>102389</v>
      </c>
      <c r="I22" s="16">
        <f t="shared" si="4"/>
        <v>0</v>
      </c>
      <c r="J22" s="16">
        <f t="shared" si="4"/>
        <v>0</v>
      </c>
      <c r="K22" s="16">
        <f t="shared" si="4"/>
        <v>457</v>
      </c>
      <c r="L22" s="16">
        <f t="shared" si="4"/>
        <v>836</v>
      </c>
      <c r="M22" s="16">
        <f t="shared" si="4"/>
        <v>39624</v>
      </c>
      <c r="N22" s="16">
        <f t="shared" si="4"/>
        <v>9383</v>
      </c>
      <c r="O22" s="16">
        <f t="shared" si="4"/>
        <v>29504</v>
      </c>
      <c r="P22" s="16">
        <f t="shared" si="4"/>
        <v>94880</v>
      </c>
      <c r="Q22" s="16">
        <f t="shared" si="4"/>
        <v>112</v>
      </c>
      <c r="R22" s="16">
        <f t="shared" si="4"/>
        <v>2</v>
      </c>
      <c r="S22" s="16">
        <f t="shared" si="4"/>
        <v>33049</v>
      </c>
      <c r="T22" s="16">
        <f t="shared" si="4"/>
        <v>43722</v>
      </c>
      <c r="U22" s="16">
        <f t="shared" si="4"/>
        <v>399534</v>
      </c>
      <c r="V22" s="16">
        <f t="shared" si="4"/>
        <v>1027172</v>
      </c>
      <c r="W22" s="17">
        <f>(V22/X22)*100</f>
        <v>6.7171785406976507</v>
      </c>
      <c r="X22" s="11">
        <f>SUM(X21:X21)</f>
        <v>15291718</v>
      </c>
      <c r="Y22" s="11">
        <f>SUM(Y21:Y21)</f>
        <v>0</v>
      </c>
      <c r="Z22" s="11">
        <f>SUM(Z21:Z21)</f>
        <v>320429</v>
      </c>
      <c r="AA22" s="11">
        <f>SUM(AA21:AA21)</f>
        <v>923219</v>
      </c>
    </row>
    <row r="23" spans="1:27" s="19" customFormat="1" ht="24.75" hidden="1" x14ac:dyDescent="0.5">
      <c r="A23" s="18"/>
      <c r="B23" s="40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2"/>
    </row>
    <row r="24" spans="1:27" hidden="1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</row>
  </sheetData>
  <mergeCells count="20">
    <mergeCell ref="A19:B19"/>
    <mergeCell ref="B20:AA20"/>
    <mergeCell ref="A22:B22"/>
    <mergeCell ref="B23:AA23"/>
    <mergeCell ref="K5:L5"/>
    <mergeCell ref="C5:D5"/>
    <mergeCell ref="E5:F5"/>
    <mergeCell ref="B7:AA7"/>
    <mergeCell ref="A1:W1"/>
    <mergeCell ref="A2:W2"/>
    <mergeCell ref="M5:N5"/>
    <mergeCell ref="O5:P5"/>
    <mergeCell ref="Q5:R5"/>
    <mergeCell ref="S5:T5"/>
    <mergeCell ref="U5:V5"/>
    <mergeCell ref="W5:W6"/>
    <mergeCell ref="G5:H5"/>
    <mergeCell ref="I5:J5"/>
    <mergeCell ref="A5:A6"/>
    <mergeCell ref="B5:B6"/>
  </mergeCells>
  <phoneticPr fontId="4" type="noConversion"/>
  <printOptions horizontalCentered="1" verticalCentered="1"/>
  <pageMargins left="0.51181102362204722" right="0.51181102362204722" top="0.59055118110236227" bottom="0.59055118110236227" header="0" footer="0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0"/>
  <sheetViews>
    <sheetView tabSelected="1" view="pageBreakPreview" topLeftCell="A32" zoomScale="90" zoomScaleNormal="78" zoomScaleSheetLayoutView="90" workbookViewId="0">
      <selection activeCell="B41" sqref="B41:AA41"/>
    </sheetView>
  </sheetViews>
  <sheetFormatPr defaultRowHeight="15" x14ac:dyDescent="0.25"/>
  <cols>
    <col min="1" max="1" width="5.28515625" style="2" customWidth="1"/>
    <col min="2" max="2" width="37.42578125" style="2" customWidth="1"/>
    <col min="3" max="4" width="11.42578125" style="2" customWidth="1"/>
    <col min="5" max="5" width="10" style="2" customWidth="1"/>
    <col min="6" max="6" width="10.28515625" style="2" customWidth="1"/>
    <col min="7" max="7" width="12.28515625" style="2" customWidth="1"/>
    <col min="8" max="8" width="12.5703125" style="2" customWidth="1"/>
    <col min="9" max="12" width="11.5703125" style="2" customWidth="1"/>
    <col min="13" max="13" width="11.42578125" style="2" customWidth="1"/>
    <col min="14" max="14" width="10.5703125" style="2" customWidth="1"/>
    <col min="15" max="15" width="10" style="2" customWidth="1"/>
    <col min="16" max="16" width="15" style="2" customWidth="1"/>
    <col min="17" max="17" width="10" style="2" customWidth="1"/>
    <col min="18" max="18" width="12" style="2" customWidth="1"/>
    <col min="19" max="20" width="11.42578125" style="2" customWidth="1"/>
    <col min="21" max="21" width="12.140625" style="2" customWidth="1"/>
    <col min="22" max="22" width="13.5703125" style="2" customWidth="1"/>
    <col min="23" max="23" width="13.85546875" style="2" customWidth="1"/>
    <col min="24" max="24" width="9.140625" style="2" hidden="1" customWidth="1"/>
    <col min="25" max="25" width="11.5703125" style="2" hidden="1" customWidth="1"/>
    <col min="26" max="26" width="9.140625" style="2" hidden="1" customWidth="1"/>
    <col min="27" max="27" width="0" style="2" hidden="1" customWidth="1"/>
    <col min="28" max="16384" width="9.140625" style="2"/>
  </cols>
  <sheetData>
    <row r="1" spans="1:27" ht="31.5" x14ac:dyDescent="0.6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</row>
    <row r="2" spans="1:27" ht="24.75" x14ac:dyDescent="0.5">
      <c r="A2" s="24" t="s">
        <v>32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7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Q3" s="1"/>
      <c r="R3" s="1"/>
      <c r="S3" s="1"/>
      <c r="T3" s="1"/>
      <c r="U3" s="1"/>
      <c r="V3" s="5" t="s">
        <v>33</v>
      </c>
      <c r="W3" s="1"/>
    </row>
    <row r="4" spans="1:2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6"/>
      <c r="P4" s="6"/>
      <c r="Q4" s="6"/>
      <c r="R4" s="6"/>
      <c r="S4" s="14" t="s">
        <v>83</v>
      </c>
      <c r="T4" s="6"/>
      <c r="U4" s="6"/>
      <c r="V4" s="6"/>
      <c r="W4" s="6"/>
    </row>
    <row r="5" spans="1:27" ht="83.25" customHeight="1" x14ac:dyDescent="0.25">
      <c r="A5" s="31" t="s">
        <v>3</v>
      </c>
      <c r="B5" s="33" t="s">
        <v>4</v>
      </c>
      <c r="C5" s="25" t="s">
        <v>5</v>
      </c>
      <c r="D5" s="26"/>
      <c r="E5" s="25" t="s">
        <v>6</v>
      </c>
      <c r="F5" s="26"/>
      <c r="G5" s="29" t="s">
        <v>7</v>
      </c>
      <c r="H5" s="30"/>
      <c r="I5" s="25" t="s">
        <v>8</v>
      </c>
      <c r="J5" s="26"/>
      <c r="K5" s="25" t="s">
        <v>9</v>
      </c>
      <c r="L5" s="26"/>
      <c r="M5" s="25" t="s">
        <v>10</v>
      </c>
      <c r="N5" s="26"/>
      <c r="O5" s="25" t="s">
        <v>11</v>
      </c>
      <c r="P5" s="26"/>
      <c r="Q5" s="25" t="s">
        <v>12</v>
      </c>
      <c r="R5" s="26"/>
      <c r="S5" s="25" t="s">
        <v>13</v>
      </c>
      <c r="T5" s="26"/>
      <c r="U5" s="25" t="s">
        <v>14</v>
      </c>
      <c r="V5" s="26"/>
      <c r="W5" s="27" t="str">
        <f>Sheet1!W5</f>
        <v xml:space="preserve">   % WS to Total Adv of    JUNE  24</v>
      </c>
    </row>
    <row r="6" spans="1:27" ht="25.5" customHeight="1" x14ac:dyDescent="0.25">
      <c r="A6" s="32"/>
      <c r="B6" s="34"/>
      <c r="C6" s="20" t="s">
        <v>16</v>
      </c>
      <c r="D6" s="20" t="s">
        <v>17</v>
      </c>
      <c r="E6" s="20" t="s">
        <v>16</v>
      </c>
      <c r="F6" s="20" t="s">
        <v>17</v>
      </c>
      <c r="G6" s="20" t="s">
        <v>16</v>
      </c>
      <c r="H6" s="20" t="s">
        <v>17</v>
      </c>
      <c r="I6" s="20" t="s">
        <v>16</v>
      </c>
      <c r="J6" s="20" t="s">
        <v>17</v>
      </c>
      <c r="K6" s="15" t="s">
        <v>16</v>
      </c>
      <c r="L6" s="15" t="s">
        <v>17</v>
      </c>
      <c r="M6" s="20" t="s">
        <v>16</v>
      </c>
      <c r="N6" s="20" t="s">
        <v>17</v>
      </c>
      <c r="O6" s="20" t="s">
        <v>16</v>
      </c>
      <c r="P6" s="20" t="s">
        <v>17</v>
      </c>
      <c r="Q6" s="20" t="s">
        <v>16</v>
      </c>
      <c r="R6" s="20" t="s">
        <v>17</v>
      </c>
      <c r="S6" s="15" t="s">
        <v>16</v>
      </c>
      <c r="T6" s="15" t="s">
        <v>17</v>
      </c>
      <c r="U6" s="20" t="s">
        <v>16</v>
      </c>
      <c r="V6" s="20" t="s">
        <v>17</v>
      </c>
      <c r="W6" s="28"/>
    </row>
    <row r="8" spans="1:27" s="8" customFormat="1" ht="19.5" x14ac:dyDescent="0.4">
      <c r="A8" s="10"/>
      <c r="B8" s="37" t="s">
        <v>34</v>
      </c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9"/>
    </row>
    <row r="9" spans="1:27" x14ac:dyDescent="0.25">
      <c r="A9" s="13">
        <v>13</v>
      </c>
      <c r="B9" s="9" t="s">
        <v>35</v>
      </c>
      <c r="C9" s="9">
        <v>480827</v>
      </c>
      <c r="D9" s="9">
        <v>841862</v>
      </c>
      <c r="E9" s="9">
        <v>20497</v>
      </c>
      <c r="F9" s="9">
        <v>29580</v>
      </c>
      <c r="G9" s="9">
        <v>8233</v>
      </c>
      <c r="H9" s="9">
        <v>7487</v>
      </c>
      <c r="I9" s="9">
        <v>562</v>
      </c>
      <c r="J9" s="9">
        <v>733</v>
      </c>
      <c r="K9" s="9">
        <v>6679</v>
      </c>
      <c r="L9" s="9">
        <v>2819</v>
      </c>
      <c r="M9" s="9">
        <v>45119</v>
      </c>
      <c r="N9" s="9">
        <v>15093</v>
      </c>
      <c r="O9" s="9">
        <v>119782</v>
      </c>
      <c r="P9" s="9">
        <v>201916</v>
      </c>
      <c r="Q9" s="9">
        <v>7</v>
      </c>
      <c r="R9" s="9">
        <v>7</v>
      </c>
      <c r="S9" s="9">
        <v>2852</v>
      </c>
      <c r="T9" s="9">
        <v>104186</v>
      </c>
      <c r="U9" s="9">
        <f t="shared" ref="U9:V11" si="0">(C9+E9+G9+I9+K9+M9+O9+Q9+S9)</f>
        <v>684558</v>
      </c>
      <c r="V9" s="9">
        <f t="shared" si="0"/>
        <v>1203683</v>
      </c>
      <c r="W9" s="12">
        <f>(V9/X9)*100</f>
        <v>35.056342281947607</v>
      </c>
      <c r="X9" s="9">
        <v>3433567</v>
      </c>
      <c r="Y9" s="9"/>
      <c r="Z9" s="9">
        <v>524783</v>
      </c>
      <c r="AA9" s="9">
        <v>837828</v>
      </c>
    </row>
    <row r="10" spans="1:27" hidden="1" x14ac:dyDescent="0.25">
      <c r="A10" s="13">
        <v>14</v>
      </c>
      <c r="B10" s="9" t="s">
        <v>36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f t="shared" si="0"/>
        <v>0</v>
      </c>
      <c r="V10" s="9">
        <f t="shared" si="0"/>
        <v>0</v>
      </c>
      <c r="W10" s="12" t="e">
        <f>(V10/X10)*100</f>
        <v>#DIV/0!</v>
      </c>
      <c r="X10" s="9">
        <v>0</v>
      </c>
      <c r="Y10" s="9"/>
      <c r="Z10" s="9">
        <v>0</v>
      </c>
      <c r="AA10" s="9">
        <v>0</v>
      </c>
    </row>
    <row r="11" spans="1:27" x14ac:dyDescent="0.25">
      <c r="A11" s="13">
        <v>14</v>
      </c>
      <c r="B11" s="9" t="s">
        <v>37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f t="shared" si="0"/>
        <v>0</v>
      </c>
      <c r="V11" s="9">
        <f t="shared" si="0"/>
        <v>0</v>
      </c>
      <c r="W11" s="12">
        <f>(V11/X11)*100</f>
        <v>0</v>
      </c>
      <c r="X11" s="9">
        <v>60313</v>
      </c>
      <c r="Y11" s="9"/>
      <c r="Z11" s="9">
        <v>0</v>
      </c>
      <c r="AA11" s="9">
        <v>0</v>
      </c>
    </row>
    <row r="12" spans="1:27" s="7" customFormat="1" ht="19.5" x14ac:dyDescent="0.4">
      <c r="A12" s="35" t="s">
        <v>30</v>
      </c>
      <c r="B12" s="36"/>
      <c r="C12" s="16">
        <f t="shared" ref="C12:V12" si="1">SUM(C8:C11)</f>
        <v>480827</v>
      </c>
      <c r="D12" s="16">
        <f t="shared" si="1"/>
        <v>841862</v>
      </c>
      <c r="E12" s="16">
        <f t="shared" si="1"/>
        <v>20497</v>
      </c>
      <c r="F12" s="16">
        <f t="shared" si="1"/>
        <v>29580</v>
      </c>
      <c r="G12" s="16">
        <f t="shared" si="1"/>
        <v>8233</v>
      </c>
      <c r="H12" s="16">
        <f t="shared" si="1"/>
        <v>7487</v>
      </c>
      <c r="I12" s="16">
        <f t="shared" si="1"/>
        <v>562</v>
      </c>
      <c r="J12" s="16">
        <f t="shared" si="1"/>
        <v>733</v>
      </c>
      <c r="K12" s="16">
        <f t="shared" si="1"/>
        <v>6679</v>
      </c>
      <c r="L12" s="16">
        <f t="shared" si="1"/>
        <v>2819</v>
      </c>
      <c r="M12" s="16">
        <f t="shared" si="1"/>
        <v>45119</v>
      </c>
      <c r="N12" s="16">
        <f t="shared" si="1"/>
        <v>15093</v>
      </c>
      <c r="O12" s="16">
        <f t="shared" si="1"/>
        <v>119782</v>
      </c>
      <c r="P12" s="16">
        <f t="shared" si="1"/>
        <v>201916</v>
      </c>
      <c r="Q12" s="16">
        <f t="shared" si="1"/>
        <v>7</v>
      </c>
      <c r="R12" s="16">
        <f t="shared" si="1"/>
        <v>7</v>
      </c>
      <c r="S12" s="16">
        <f t="shared" si="1"/>
        <v>2852</v>
      </c>
      <c r="T12" s="16">
        <f t="shared" si="1"/>
        <v>104186</v>
      </c>
      <c r="U12" s="16">
        <f t="shared" si="1"/>
        <v>684558</v>
      </c>
      <c r="V12" s="16">
        <f t="shared" si="1"/>
        <v>1203683</v>
      </c>
      <c r="W12" s="17">
        <f>(V12/X12)*100</f>
        <v>34.451183211787466</v>
      </c>
      <c r="X12" s="11">
        <f>SUM(X8:X11)</f>
        <v>3493880</v>
      </c>
      <c r="Y12" s="11">
        <f>SUM(Y8:Y11)</f>
        <v>0</v>
      </c>
      <c r="Z12" s="11">
        <f>SUM(Z8:Z11)</f>
        <v>524783</v>
      </c>
      <c r="AA12" s="11">
        <f>SUM(AA8:AA11)</f>
        <v>837828</v>
      </c>
    </row>
    <row r="13" spans="1:27" s="8" customFormat="1" ht="19.5" x14ac:dyDescent="0.4">
      <c r="A13" s="10"/>
      <c r="B13" s="37" t="s">
        <v>38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9"/>
    </row>
    <row r="14" spans="1:27" x14ac:dyDescent="0.25">
      <c r="A14" s="13">
        <v>15</v>
      </c>
      <c r="B14" s="9" t="s">
        <v>39</v>
      </c>
      <c r="C14" s="9">
        <v>177630</v>
      </c>
      <c r="D14" s="9">
        <v>369896</v>
      </c>
      <c r="E14" s="9">
        <v>11218</v>
      </c>
      <c r="F14" s="9">
        <v>23159</v>
      </c>
      <c r="G14" s="9">
        <v>49776</v>
      </c>
      <c r="H14" s="9">
        <v>59901</v>
      </c>
      <c r="I14" s="9">
        <v>0</v>
      </c>
      <c r="J14" s="9">
        <v>0</v>
      </c>
      <c r="K14" s="9">
        <v>10975</v>
      </c>
      <c r="L14" s="9">
        <v>13894</v>
      </c>
      <c r="M14" s="9">
        <v>43778</v>
      </c>
      <c r="N14" s="9">
        <v>76290</v>
      </c>
      <c r="O14" s="9">
        <v>7190</v>
      </c>
      <c r="P14" s="9">
        <v>26267</v>
      </c>
      <c r="Q14" s="9">
        <v>0</v>
      </c>
      <c r="R14" s="9">
        <v>0</v>
      </c>
      <c r="S14" s="9">
        <v>169</v>
      </c>
      <c r="T14" s="9">
        <v>59</v>
      </c>
      <c r="U14" s="9">
        <f>(C14+E14+G14+I14+K14+M14+O14+Q14+S14)</f>
        <v>300736</v>
      </c>
      <c r="V14" s="9">
        <f>(D14+F14+H14+J14+L14+N14+P14+R14+T14)</f>
        <v>569466</v>
      </c>
      <c r="W14" s="12">
        <f>(V14/X14)*100</f>
        <v>70.380646700192671</v>
      </c>
      <c r="X14" s="9">
        <v>809123</v>
      </c>
      <c r="Y14" s="9"/>
      <c r="Z14" s="9">
        <v>300736</v>
      </c>
      <c r="AA14" s="9">
        <v>569466</v>
      </c>
    </row>
    <row r="15" spans="1:27" x14ac:dyDescent="0.25">
      <c r="A15" s="13">
        <v>16</v>
      </c>
      <c r="B15" s="9" t="s">
        <v>40</v>
      </c>
      <c r="C15" s="9">
        <v>163622</v>
      </c>
      <c r="D15" s="9">
        <v>316379</v>
      </c>
      <c r="E15" s="9">
        <v>3377</v>
      </c>
      <c r="F15" s="9">
        <v>10787</v>
      </c>
      <c r="G15" s="9">
        <v>1177</v>
      </c>
      <c r="H15" s="9">
        <v>4370</v>
      </c>
      <c r="I15" s="9">
        <v>0</v>
      </c>
      <c r="J15" s="9">
        <v>0</v>
      </c>
      <c r="K15" s="9">
        <v>1751</v>
      </c>
      <c r="L15" s="9">
        <v>1630</v>
      </c>
      <c r="M15" s="9">
        <v>6319</v>
      </c>
      <c r="N15" s="9">
        <v>6679</v>
      </c>
      <c r="O15" s="9">
        <v>2624</v>
      </c>
      <c r="P15" s="9">
        <v>8948</v>
      </c>
      <c r="Q15" s="9">
        <v>37</v>
      </c>
      <c r="R15" s="9">
        <v>0</v>
      </c>
      <c r="S15" s="9">
        <v>1185</v>
      </c>
      <c r="T15" s="9">
        <v>736</v>
      </c>
      <c r="U15" s="9">
        <f>(C15+E15+G15+I15+K15+M15+O15+Q15+S15)</f>
        <v>180092</v>
      </c>
      <c r="V15" s="9">
        <f>(D15+F15+H15+J15+L15+N15+P15+R15+T15)</f>
        <v>349529</v>
      </c>
      <c r="W15" s="12">
        <f>(V15/X15)*100</f>
        <v>48.045355451149007</v>
      </c>
      <c r="X15" s="9">
        <v>727498</v>
      </c>
      <c r="Y15" s="9"/>
      <c r="Z15" s="9">
        <v>180120</v>
      </c>
      <c r="AA15" s="9">
        <v>349649</v>
      </c>
    </row>
    <row r="16" spans="1:27" s="7" customFormat="1" ht="19.5" x14ac:dyDescent="0.4">
      <c r="A16" s="35" t="s">
        <v>30</v>
      </c>
      <c r="B16" s="36"/>
      <c r="C16" s="16">
        <f t="shared" ref="C16:V16" si="2">SUM(C14:C15)</f>
        <v>341252</v>
      </c>
      <c r="D16" s="16">
        <f t="shared" si="2"/>
        <v>686275</v>
      </c>
      <c r="E16" s="16">
        <f t="shared" si="2"/>
        <v>14595</v>
      </c>
      <c r="F16" s="16">
        <f t="shared" si="2"/>
        <v>33946</v>
      </c>
      <c r="G16" s="16">
        <f t="shared" si="2"/>
        <v>50953</v>
      </c>
      <c r="H16" s="16">
        <f t="shared" si="2"/>
        <v>64271</v>
      </c>
      <c r="I16" s="16">
        <f t="shared" si="2"/>
        <v>0</v>
      </c>
      <c r="J16" s="16">
        <f t="shared" si="2"/>
        <v>0</v>
      </c>
      <c r="K16" s="16">
        <f t="shared" si="2"/>
        <v>12726</v>
      </c>
      <c r="L16" s="16">
        <f t="shared" si="2"/>
        <v>15524</v>
      </c>
      <c r="M16" s="16">
        <f t="shared" si="2"/>
        <v>50097</v>
      </c>
      <c r="N16" s="16">
        <f t="shared" si="2"/>
        <v>82969</v>
      </c>
      <c r="O16" s="16">
        <f t="shared" si="2"/>
        <v>9814</v>
      </c>
      <c r="P16" s="16">
        <f t="shared" si="2"/>
        <v>35215</v>
      </c>
      <c r="Q16" s="16">
        <f t="shared" si="2"/>
        <v>37</v>
      </c>
      <c r="R16" s="16">
        <f t="shared" si="2"/>
        <v>0</v>
      </c>
      <c r="S16" s="16">
        <f t="shared" si="2"/>
        <v>1354</v>
      </c>
      <c r="T16" s="16">
        <f t="shared" si="2"/>
        <v>795</v>
      </c>
      <c r="U16" s="16">
        <f t="shared" si="2"/>
        <v>480828</v>
      </c>
      <c r="V16" s="16">
        <f t="shared" si="2"/>
        <v>918995</v>
      </c>
      <c r="W16" s="17">
        <f>(V16/X16)*100</f>
        <v>59.806224176293313</v>
      </c>
      <c r="X16" s="11">
        <f>SUM(X14:X15)</f>
        <v>1536621</v>
      </c>
      <c r="Y16" s="11">
        <f>SUM(Y14:Y15)</f>
        <v>0</v>
      </c>
      <c r="Z16" s="11">
        <f>SUM(Z14:Z15)</f>
        <v>480856</v>
      </c>
      <c r="AA16" s="11">
        <f>SUM(AA14:AA15)</f>
        <v>919115</v>
      </c>
    </row>
    <row r="17" spans="1:27" s="8" customFormat="1" ht="19.5" x14ac:dyDescent="0.4">
      <c r="A17" s="10"/>
      <c r="B17" s="37" t="s">
        <v>41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9"/>
    </row>
    <row r="18" spans="1:27" x14ac:dyDescent="0.25">
      <c r="A18" s="13">
        <v>17</v>
      </c>
      <c r="B18" s="9" t="s">
        <v>42</v>
      </c>
      <c r="C18" s="9">
        <v>71891</v>
      </c>
      <c r="D18" s="9">
        <v>110212</v>
      </c>
      <c r="E18" s="9">
        <v>2141</v>
      </c>
      <c r="F18" s="9">
        <v>23349</v>
      </c>
      <c r="G18" s="9">
        <v>938</v>
      </c>
      <c r="H18" s="9">
        <v>9854</v>
      </c>
      <c r="I18" s="9">
        <v>0</v>
      </c>
      <c r="J18" s="9">
        <v>0</v>
      </c>
      <c r="K18" s="9">
        <v>0</v>
      </c>
      <c r="L18" s="9">
        <v>0</v>
      </c>
      <c r="M18" s="9">
        <v>5943</v>
      </c>
      <c r="N18" s="9">
        <v>1608</v>
      </c>
      <c r="O18" s="9">
        <v>3683</v>
      </c>
      <c r="P18" s="9">
        <v>41885</v>
      </c>
      <c r="Q18" s="9">
        <v>0</v>
      </c>
      <c r="R18" s="9">
        <v>0</v>
      </c>
      <c r="S18" s="9">
        <v>10</v>
      </c>
      <c r="T18" s="9">
        <v>83</v>
      </c>
      <c r="U18" s="9">
        <f t="shared" ref="U18:U39" si="3">(C18+E18+G18+I18+K18+M18+O18+Q18+S18)</f>
        <v>84606</v>
      </c>
      <c r="V18" s="9">
        <f t="shared" ref="V18:V39" si="4">(D18+F18+H18+J18+L18+N18+P18+R18+T18)</f>
        <v>186991</v>
      </c>
      <c r="W18" s="12">
        <f t="shared" ref="W18:W40" si="5">(V18/X18)*100</f>
        <v>2.0781772330394515</v>
      </c>
      <c r="X18" s="9">
        <v>8997837</v>
      </c>
      <c r="Y18" s="9"/>
      <c r="Z18" s="9">
        <v>84606</v>
      </c>
      <c r="AA18" s="9">
        <v>186990</v>
      </c>
    </row>
    <row r="19" spans="1:27" x14ac:dyDescent="0.25">
      <c r="A19" s="13">
        <v>18</v>
      </c>
      <c r="B19" s="9" t="s">
        <v>43</v>
      </c>
      <c r="C19" s="9">
        <v>164</v>
      </c>
      <c r="D19" s="9">
        <v>539</v>
      </c>
      <c r="E19" s="9">
        <v>6</v>
      </c>
      <c r="F19" s="9">
        <v>21</v>
      </c>
      <c r="G19" s="9">
        <v>2</v>
      </c>
      <c r="H19" s="9">
        <v>6</v>
      </c>
      <c r="I19" s="9">
        <v>0</v>
      </c>
      <c r="J19" s="9">
        <v>0</v>
      </c>
      <c r="K19" s="9">
        <v>0</v>
      </c>
      <c r="L19" s="9">
        <v>0</v>
      </c>
      <c r="M19" s="9">
        <v>18</v>
      </c>
      <c r="N19" s="9">
        <v>9</v>
      </c>
      <c r="O19" s="9">
        <v>63</v>
      </c>
      <c r="P19" s="9">
        <v>238</v>
      </c>
      <c r="Q19" s="9">
        <v>0</v>
      </c>
      <c r="R19" s="9">
        <v>0</v>
      </c>
      <c r="S19" s="9">
        <v>1</v>
      </c>
      <c r="T19" s="9">
        <v>1</v>
      </c>
      <c r="U19" s="9">
        <f t="shared" si="3"/>
        <v>254</v>
      </c>
      <c r="V19" s="9">
        <f t="shared" si="4"/>
        <v>814</v>
      </c>
      <c r="W19" s="12">
        <f t="shared" si="5"/>
        <v>1.4327202323330106</v>
      </c>
      <c r="X19" s="9">
        <v>56815</v>
      </c>
      <c r="Y19" s="9"/>
      <c r="Z19" s="9">
        <v>254</v>
      </c>
      <c r="AA19" s="9">
        <v>813</v>
      </c>
    </row>
    <row r="20" spans="1:27" x14ac:dyDescent="0.25">
      <c r="A20" s="13">
        <v>19</v>
      </c>
      <c r="B20" s="9" t="s">
        <v>44</v>
      </c>
      <c r="C20" s="9">
        <v>6</v>
      </c>
      <c r="D20" s="9">
        <v>4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f t="shared" si="3"/>
        <v>6</v>
      </c>
      <c r="V20" s="9">
        <f t="shared" si="4"/>
        <v>4</v>
      </c>
      <c r="W20" s="12">
        <f t="shared" si="5"/>
        <v>2.590304490292834E-3</v>
      </c>
      <c r="X20" s="9">
        <v>154422</v>
      </c>
      <c r="Y20" s="9"/>
      <c r="Z20" s="9">
        <v>16</v>
      </c>
      <c r="AA20" s="9">
        <v>5</v>
      </c>
    </row>
    <row r="21" spans="1:27" x14ac:dyDescent="0.25">
      <c r="A21" s="13">
        <v>20</v>
      </c>
      <c r="B21" s="9" t="s">
        <v>45</v>
      </c>
      <c r="C21" s="9">
        <v>42357</v>
      </c>
      <c r="D21" s="9">
        <v>13837</v>
      </c>
      <c r="E21" s="9">
        <v>86</v>
      </c>
      <c r="F21" s="9">
        <v>513</v>
      </c>
      <c r="G21" s="9">
        <v>3</v>
      </c>
      <c r="H21" s="9">
        <v>19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2697</v>
      </c>
      <c r="P21" s="9">
        <v>28129</v>
      </c>
      <c r="Q21" s="9">
        <v>0</v>
      </c>
      <c r="R21" s="9">
        <v>0</v>
      </c>
      <c r="S21" s="9">
        <v>698</v>
      </c>
      <c r="T21" s="9">
        <v>0</v>
      </c>
      <c r="U21" s="9">
        <f t="shared" si="3"/>
        <v>45841</v>
      </c>
      <c r="V21" s="9">
        <f t="shared" si="4"/>
        <v>42498</v>
      </c>
      <c r="W21" s="12">
        <f t="shared" si="5"/>
        <v>9.6474759880047856</v>
      </c>
      <c r="X21" s="9">
        <v>440509</v>
      </c>
      <c r="Y21" s="9"/>
      <c r="Z21" s="9">
        <v>45841</v>
      </c>
      <c r="AA21" s="9">
        <v>42498</v>
      </c>
    </row>
    <row r="22" spans="1:27" x14ac:dyDescent="0.25">
      <c r="A22" s="13">
        <v>21</v>
      </c>
      <c r="B22" s="9" t="s">
        <v>46</v>
      </c>
      <c r="C22" s="9">
        <v>204</v>
      </c>
      <c r="D22" s="9">
        <v>1283</v>
      </c>
      <c r="E22" s="9">
        <v>0</v>
      </c>
      <c r="F22" s="9">
        <v>0</v>
      </c>
      <c r="G22" s="9">
        <v>1</v>
      </c>
      <c r="H22" s="9">
        <v>11</v>
      </c>
      <c r="I22" s="9">
        <v>0</v>
      </c>
      <c r="J22" s="9">
        <v>0</v>
      </c>
      <c r="K22" s="9">
        <v>0</v>
      </c>
      <c r="L22" s="9">
        <v>0</v>
      </c>
      <c r="M22" s="9">
        <v>103</v>
      </c>
      <c r="N22" s="9">
        <v>143</v>
      </c>
      <c r="O22" s="9">
        <v>14</v>
      </c>
      <c r="P22" s="9">
        <v>44</v>
      </c>
      <c r="Q22" s="9">
        <v>0</v>
      </c>
      <c r="R22" s="9">
        <v>0</v>
      </c>
      <c r="S22" s="9">
        <v>204</v>
      </c>
      <c r="T22" s="9">
        <v>1294</v>
      </c>
      <c r="U22" s="9">
        <f t="shared" si="3"/>
        <v>526</v>
      </c>
      <c r="V22" s="9">
        <f t="shared" si="4"/>
        <v>2775</v>
      </c>
      <c r="W22" s="12">
        <f t="shared" si="5"/>
        <v>23.97822517929664</v>
      </c>
      <c r="X22" s="9">
        <v>11573</v>
      </c>
      <c r="Y22" s="9"/>
      <c r="Z22" s="9">
        <v>369</v>
      </c>
      <c r="AA22" s="9">
        <v>1294</v>
      </c>
    </row>
    <row r="23" spans="1:27" x14ac:dyDescent="0.25">
      <c r="A23" s="13">
        <v>22</v>
      </c>
      <c r="B23" s="9" t="s">
        <v>47</v>
      </c>
      <c r="C23" s="9">
        <v>9591</v>
      </c>
      <c r="D23" s="9">
        <v>44933</v>
      </c>
      <c r="E23" s="9">
        <v>28</v>
      </c>
      <c r="F23" s="9">
        <v>176</v>
      </c>
      <c r="G23" s="9">
        <v>11</v>
      </c>
      <c r="H23" s="9">
        <v>134</v>
      </c>
      <c r="I23" s="9">
        <v>0</v>
      </c>
      <c r="J23" s="9">
        <v>0</v>
      </c>
      <c r="K23" s="9">
        <v>0</v>
      </c>
      <c r="L23" s="9">
        <v>0</v>
      </c>
      <c r="M23" s="9">
        <v>17</v>
      </c>
      <c r="N23" s="9">
        <v>11</v>
      </c>
      <c r="O23" s="9">
        <v>688</v>
      </c>
      <c r="P23" s="9">
        <v>3327</v>
      </c>
      <c r="Q23" s="9">
        <v>0</v>
      </c>
      <c r="R23" s="9">
        <v>0</v>
      </c>
      <c r="S23" s="9">
        <v>96</v>
      </c>
      <c r="T23" s="9">
        <v>298</v>
      </c>
      <c r="U23" s="9">
        <f t="shared" si="3"/>
        <v>10431</v>
      </c>
      <c r="V23" s="9">
        <f t="shared" si="4"/>
        <v>48879</v>
      </c>
      <c r="W23" s="12">
        <f t="shared" si="5"/>
        <v>6.2659520326943756</v>
      </c>
      <c r="X23" s="9">
        <v>780073</v>
      </c>
      <c r="Y23" s="9"/>
      <c r="Z23" s="9">
        <v>10431</v>
      </c>
      <c r="AA23" s="9">
        <v>48879</v>
      </c>
    </row>
    <row r="24" spans="1:27" x14ac:dyDescent="0.25">
      <c r="A24" s="13">
        <v>23</v>
      </c>
      <c r="B24" s="9" t="s">
        <v>48</v>
      </c>
      <c r="C24" s="9">
        <v>175616</v>
      </c>
      <c r="D24" s="9">
        <v>246505</v>
      </c>
      <c r="E24" s="9">
        <v>5731</v>
      </c>
      <c r="F24" s="9">
        <v>75129</v>
      </c>
      <c r="G24" s="9">
        <v>5481</v>
      </c>
      <c r="H24" s="9">
        <v>62358</v>
      </c>
      <c r="I24" s="9">
        <v>0</v>
      </c>
      <c r="J24" s="9">
        <v>0</v>
      </c>
      <c r="K24" s="9">
        <v>974</v>
      </c>
      <c r="L24" s="9">
        <v>1797</v>
      </c>
      <c r="M24" s="9">
        <v>21784</v>
      </c>
      <c r="N24" s="9">
        <v>6913</v>
      </c>
      <c r="O24" s="9">
        <v>26022</v>
      </c>
      <c r="P24" s="9">
        <v>475685</v>
      </c>
      <c r="Q24" s="9">
        <v>1</v>
      </c>
      <c r="R24" s="9">
        <v>0</v>
      </c>
      <c r="S24" s="9">
        <v>0</v>
      </c>
      <c r="T24" s="9">
        <v>0</v>
      </c>
      <c r="U24" s="9">
        <f t="shared" si="3"/>
        <v>235609</v>
      </c>
      <c r="V24" s="9">
        <f t="shared" si="4"/>
        <v>868387</v>
      </c>
      <c r="W24" s="12">
        <f t="shared" si="5"/>
        <v>4.4380391852427161</v>
      </c>
      <c r="X24" s="9">
        <v>19566907</v>
      </c>
      <c r="Y24" s="9"/>
      <c r="Z24" s="9">
        <v>235609</v>
      </c>
      <c r="AA24" s="9">
        <v>868387</v>
      </c>
    </row>
    <row r="25" spans="1:27" x14ac:dyDescent="0.25">
      <c r="A25" s="13">
        <v>24</v>
      </c>
      <c r="B25" s="9" t="s">
        <v>49</v>
      </c>
      <c r="C25" s="9">
        <v>14840</v>
      </c>
      <c r="D25" s="9">
        <v>44395</v>
      </c>
      <c r="E25" s="9">
        <v>263</v>
      </c>
      <c r="F25" s="9">
        <v>5490</v>
      </c>
      <c r="G25" s="9">
        <v>87</v>
      </c>
      <c r="H25" s="9">
        <v>863</v>
      </c>
      <c r="I25" s="9">
        <v>0</v>
      </c>
      <c r="J25" s="9">
        <v>0</v>
      </c>
      <c r="K25" s="9">
        <v>21</v>
      </c>
      <c r="L25" s="9">
        <v>44</v>
      </c>
      <c r="M25" s="9">
        <v>72</v>
      </c>
      <c r="N25" s="9">
        <v>6</v>
      </c>
      <c r="O25" s="9">
        <v>1549</v>
      </c>
      <c r="P25" s="9">
        <v>116024</v>
      </c>
      <c r="Q25" s="9">
        <v>0</v>
      </c>
      <c r="R25" s="9">
        <v>0</v>
      </c>
      <c r="S25" s="9">
        <v>14</v>
      </c>
      <c r="T25" s="9">
        <v>60</v>
      </c>
      <c r="U25" s="9">
        <f t="shared" si="3"/>
        <v>16846</v>
      </c>
      <c r="V25" s="9">
        <f t="shared" si="4"/>
        <v>166882</v>
      </c>
      <c r="W25" s="12">
        <f t="shared" si="5"/>
        <v>1.3984840775177272</v>
      </c>
      <c r="X25" s="9">
        <v>11933064</v>
      </c>
      <c r="Y25" s="9"/>
      <c r="Z25" s="9">
        <v>78010</v>
      </c>
      <c r="AA25" s="9">
        <v>400717</v>
      </c>
    </row>
    <row r="26" spans="1:27" x14ac:dyDescent="0.25">
      <c r="A26" s="13">
        <v>25</v>
      </c>
      <c r="B26" s="9" t="s">
        <v>50</v>
      </c>
      <c r="C26" s="9">
        <v>8890</v>
      </c>
      <c r="D26" s="9">
        <v>26691</v>
      </c>
      <c r="E26" s="9">
        <v>310</v>
      </c>
      <c r="F26" s="9">
        <v>2284</v>
      </c>
      <c r="G26" s="9">
        <v>298</v>
      </c>
      <c r="H26" s="9">
        <v>2144</v>
      </c>
      <c r="I26" s="9">
        <v>0</v>
      </c>
      <c r="J26" s="9">
        <v>0</v>
      </c>
      <c r="K26" s="9">
        <v>2</v>
      </c>
      <c r="L26" s="9">
        <v>12</v>
      </c>
      <c r="M26" s="9">
        <v>147</v>
      </c>
      <c r="N26" s="9">
        <v>50</v>
      </c>
      <c r="O26" s="9">
        <v>1042</v>
      </c>
      <c r="P26" s="9">
        <v>7103</v>
      </c>
      <c r="Q26" s="9">
        <v>1</v>
      </c>
      <c r="R26" s="9">
        <v>0</v>
      </c>
      <c r="S26" s="9">
        <v>525</v>
      </c>
      <c r="T26" s="9">
        <v>4796</v>
      </c>
      <c r="U26" s="9">
        <f t="shared" si="3"/>
        <v>11215</v>
      </c>
      <c r="V26" s="9">
        <f t="shared" si="4"/>
        <v>43080</v>
      </c>
      <c r="W26" s="12">
        <f t="shared" si="5"/>
        <v>5.898404500750992</v>
      </c>
      <c r="X26" s="9">
        <v>730367</v>
      </c>
      <c r="Y26" s="9"/>
      <c r="Z26" s="9">
        <v>11217</v>
      </c>
      <c r="AA26" s="9">
        <v>43074</v>
      </c>
    </row>
    <row r="27" spans="1:27" x14ac:dyDescent="0.25">
      <c r="A27" s="13">
        <v>26</v>
      </c>
      <c r="B27" s="9" t="s">
        <v>51</v>
      </c>
      <c r="C27" s="9">
        <v>6159</v>
      </c>
      <c r="D27" s="9">
        <v>1290</v>
      </c>
      <c r="E27" s="9">
        <v>88</v>
      </c>
      <c r="F27" s="9">
        <v>334</v>
      </c>
      <c r="G27" s="9">
        <v>122</v>
      </c>
      <c r="H27" s="9">
        <v>479</v>
      </c>
      <c r="I27" s="9">
        <v>0</v>
      </c>
      <c r="J27" s="9">
        <v>0</v>
      </c>
      <c r="K27" s="9">
        <v>0</v>
      </c>
      <c r="L27" s="9">
        <v>0</v>
      </c>
      <c r="M27" s="9">
        <v>79160</v>
      </c>
      <c r="N27" s="9">
        <v>17869</v>
      </c>
      <c r="O27" s="9">
        <v>11891</v>
      </c>
      <c r="P27" s="9">
        <v>2410</v>
      </c>
      <c r="Q27" s="9">
        <v>0</v>
      </c>
      <c r="R27" s="9">
        <v>0</v>
      </c>
      <c r="S27" s="9">
        <v>0</v>
      </c>
      <c r="T27" s="9">
        <v>0</v>
      </c>
      <c r="U27" s="9">
        <f t="shared" si="3"/>
        <v>97420</v>
      </c>
      <c r="V27" s="9">
        <f t="shared" si="4"/>
        <v>22382</v>
      </c>
      <c r="W27" s="12">
        <f t="shared" si="5"/>
        <v>1.4495944995459897</v>
      </c>
      <c r="X27" s="9">
        <v>1544018</v>
      </c>
      <c r="Y27" s="9"/>
      <c r="Z27" s="9">
        <v>79370</v>
      </c>
      <c r="AA27" s="9">
        <v>18682</v>
      </c>
    </row>
    <row r="28" spans="1:27" x14ac:dyDescent="0.25">
      <c r="A28" s="13">
        <v>27</v>
      </c>
      <c r="B28" s="9" t="s">
        <v>52</v>
      </c>
      <c r="C28" s="9">
        <v>65352</v>
      </c>
      <c r="D28" s="9">
        <v>63137</v>
      </c>
      <c r="E28" s="9">
        <v>8026</v>
      </c>
      <c r="F28" s="9">
        <v>3466</v>
      </c>
      <c r="G28" s="9">
        <v>10823</v>
      </c>
      <c r="H28" s="9">
        <v>3461</v>
      </c>
      <c r="I28" s="9">
        <v>0</v>
      </c>
      <c r="J28" s="9">
        <v>0</v>
      </c>
      <c r="K28" s="9">
        <v>0</v>
      </c>
      <c r="L28" s="9">
        <v>0</v>
      </c>
      <c r="M28" s="9">
        <v>14251</v>
      </c>
      <c r="N28" s="9">
        <v>23887</v>
      </c>
      <c r="O28" s="9">
        <v>18478</v>
      </c>
      <c r="P28" s="9">
        <v>13608</v>
      </c>
      <c r="Q28" s="9">
        <v>0</v>
      </c>
      <c r="R28" s="9">
        <v>0</v>
      </c>
      <c r="S28" s="9">
        <v>21799</v>
      </c>
      <c r="T28" s="9">
        <v>54147</v>
      </c>
      <c r="U28" s="9">
        <f t="shared" si="3"/>
        <v>138729</v>
      </c>
      <c r="V28" s="9">
        <f t="shared" si="4"/>
        <v>161706</v>
      </c>
      <c r="W28" s="12">
        <f t="shared" si="5"/>
        <v>8.6618964617706897</v>
      </c>
      <c r="X28" s="9">
        <v>1866866</v>
      </c>
      <c r="Y28" s="9"/>
      <c r="Z28" s="9">
        <v>85396</v>
      </c>
      <c r="AA28" s="9">
        <v>70646</v>
      </c>
    </row>
    <row r="29" spans="1:27" x14ac:dyDescent="0.25">
      <c r="A29" s="13">
        <v>28</v>
      </c>
      <c r="B29" s="9" t="s">
        <v>53</v>
      </c>
      <c r="C29" s="9">
        <v>0</v>
      </c>
      <c r="D29" s="9">
        <v>0</v>
      </c>
      <c r="E29" s="9">
        <v>3</v>
      </c>
      <c r="F29" s="9">
        <v>26</v>
      </c>
      <c r="G29" s="9">
        <v>0</v>
      </c>
      <c r="H29" s="9">
        <v>0</v>
      </c>
      <c r="I29" s="9">
        <v>4</v>
      </c>
      <c r="J29" s="9">
        <v>0</v>
      </c>
      <c r="K29" s="9">
        <v>0</v>
      </c>
      <c r="L29" s="9">
        <v>0</v>
      </c>
      <c r="M29" s="9">
        <v>114</v>
      </c>
      <c r="N29" s="9">
        <v>1471</v>
      </c>
      <c r="O29" s="9">
        <v>114</v>
      </c>
      <c r="P29" s="9">
        <v>1043</v>
      </c>
      <c r="Q29" s="9">
        <v>2</v>
      </c>
      <c r="R29" s="9">
        <v>0</v>
      </c>
      <c r="S29" s="9">
        <v>0</v>
      </c>
      <c r="T29" s="9">
        <v>0</v>
      </c>
      <c r="U29" s="9">
        <f t="shared" si="3"/>
        <v>237</v>
      </c>
      <c r="V29" s="9">
        <f t="shared" si="4"/>
        <v>2540</v>
      </c>
      <c r="W29" s="12">
        <f t="shared" si="5"/>
        <v>16.285183048022056</v>
      </c>
      <c r="X29" s="9">
        <v>15597</v>
      </c>
      <c r="Y29" s="9"/>
      <c r="Z29" s="9">
        <v>122</v>
      </c>
      <c r="AA29" s="9">
        <v>1053</v>
      </c>
    </row>
    <row r="30" spans="1:27" x14ac:dyDescent="0.25">
      <c r="A30" s="13">
        <v>29</v>
      </c>
      <c r="B30" s="9" t="s">
        <v>54</v>
      </c>
      <c r="C30" s="9">
        <v>259</v>
      </c>
      <c r="D30" s="9">
        <v>578</v>
      </c>
      <c r="E30" s="9">
        <v>28</v>
      </c>
      <c r="F30" s="9">
        <v>4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45</v>
      </c>
      <c r="N30" s="9">
        <v>18</v>
      </c>
      <c r="O30" s="9">
        <v>53</v>
      </c>
      <c r="P30" s="9">
        <v>266</v>
      </c>
      <c r="Q30" s="9">
        <v>0</v>
      </c>
      <c r="R30" s="9">
        <v>0</v>
      </c>
      <c r="S30" s="9">
        <v>2</v>
      </c>
      <c r="T30" s="9">
        <v>6</v>
      </c>
      <c r="U30" s="9">
        <f t="shared" si="3"/>
        <v>387</v>
      </c>
      <c r="V30" s="9">
        <f t="shared" si="4"/>
        <v>872</v>
      </c>
      <c r="W30" s="12">
        <f t="shared" si="5"/>
        <v>0.95297421942449978</v>
      </c>
      <c r="X30" s="9">
        <v>91503</v>
      </c>
      <c r="Y30" s="9"/>
      <c r="Z30" s="9">
        <v>80</v>
      </c>
      <c r="AA30" s="9">
        <v>49</v>
      </c>
    </row>
    <row r="31" spans="1:27" x14ac:dyDescent="0.25">
      <c r="A31" s="13">
        <v>30</v>
      </c>
      <c r="B31" s="9" t="s">
        <v>55</v>
      </c>
      <c r="C31" s="9">
        <v>7</v>
      </c>
      <c r="D31" s="9">
        <v>17</v>
      </c>
      <c r="E31" s="9">
        <v>48</v>
      </c>
      <c r="F31" s="9">
        <v>483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9</v>
      </c>
      <c r="P31" s="9">
        <v>92</v>
      </c>
      <c r="Q31" s="9">
        <v>0</v>
      </c>
      <c r="R31" s="9">
        <v>0</v>
      </c>
      <c r="S31" s="9">
        <v>0</v>
      </c>
      <c r="T31" s="9">
        <v>0</v>
      </c>
      <c r="U31" s="9">
        <f t="shared" si="3"/>
        <v>64</v>
      </c>
      <c r="V31" s="9">
        <f t="shared" si="4"/>
        <v>592</v>
      </c>
      <c r="W31" s="12">
        <f t="shared" si="5"/>
        <v>0.37291573490226709</v>
      </c>
      <c r="X31" s="9">
        <v>158749</v>
      </c>
      <c r="Y31" s="9"/>
      <c r="Z31" s="9">
        <v>64</v>
      </c>
      <c r="AA31" s="9">
        <v>591</v>
      </c>
    </row>
    <row r="32" spans="1:27" x14ac:dyDescent="0.25">
      <c r="A32" s="13">
        <v>31</v>
      </c>
      <c r="B32" s="9" t="s">
        <v>56</v>
      </c>
      <c r="C32" s="9">
        <v>114413</v>
      </c>
      <c r="D32" s="9">
        <v>109008</v>
      </c>
      <c r="E32" s="9">
        <v>6302</v>
      </c>
      <c r="F32" s="9">
        <v>13754</v>
      </c>
      <c r="G32" s="9">
        <v>20271</v>
      </c>
      <c r="H32" s="9">
        <v>27354</v>
      </c>
      <c r="I32" s="9">
        <v>0</v>
      </c>
      <c r="J32" s="9">
        <v>0</v>
      </c>
      <c r="K32" s="9">
        <v>0</v>
      </c>
      <c r="L32" s="9">
        <v>0</v>
      </c>
      <c r="M32" s="9">
        <v>65799</v>
      </c>
      <c r="N32" s="9">
        <v>13304</v>
      </c>
      <c r="O32" s="9">
        <v>0</v>
      </c>
      <c r="P32" s="9">
        <v>0</v>
      </c>
      <c r="Q32" s="9">
        <v>0</v>
      </c>
      <c r="R32" s="9">
        <v>0</v>
      </c>
      <c r="S32" s="9">
        <v>99442</v>
      </c>
      <c r="T32" s="9">
        <v>209050</v>
      </c>
      <c r="U32" s="9">
        <f t="shared" si="3"/>
        <v>306227</v>
      </c>
      <c r="V32" s="9">
        <f t="shared" si="4"/>
        <v>372470</v>
      </c>
      <c r="W32" s="12">
        <f t="shared" si="5"/>
        <v>7.7975904865502184</v>
      </c>
      <c r="X32" s="9">
        <v>4776732</v>
      </c>
      <c r="Y32" s="9"/>
      <c r="Z32" s="9">
        <v>126015</v>
      </c>
      <c r="AA32" s="9">
        <v>250158</v>
      </c>
    </row>
    <row r="33" spans="1:27" x14ac:dyDescent="0.25">
      <c r="A33" s="13">
        <v>32</v>
      </c>
      <c r="B33" s="9" t="s">
        <v>57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f t="shared" si="3"/>
        <v>0</v>
      </c>
      <c r="V33" s="9">
        <f t="shared" si="4"/>
        <v>0</v>
      </c>
      <c r="W33" s="12">
        <f t="shared" si="5"/>
        <v>0</v>
      </c>
      <c r="X33" s="9">
        <v>120280</v>
      </c>
      <c r="Y33" s="9"/>
      <c r="Z33" s="9">
        <v>1</v>
      </c>
      <c r="AA33" s="9">
        <v>2045</v>
      </c>
    </row>
    <row r="34" spans="1:27" x14ac:dyDescent="0.25">
      <c r="A34" s="13">
        <v>33</v>
      </c>
      <c r="B34" s="9" t="s">
        <v>58</v>
      </c>
      <c r="C34" s="9">
        <v>46291</v>
      </c>
      <c r="D34" s="9">
        <v>36212</v>
      </c>
      <c r="E34" s="9">
        <v>4989</v>
      </c>
      <c r="F34" s="9">
        <v>2030</v>
      </c>
      <c r="G34" s="9">
        <v>8230</v>
      </c>
      <c r="H34" s="9">
        <v>4229</v>
      </c>
      <c r="I34" s="9">
        <v>0</v>
      </c>
      <c r="J34" s="9">
        <v>0</v>
      </c>
      <c r="K34" s="9">
        <v>0</v>
      </c>
      <c r="L34" s="9">
        <v>0</v>
      </c>
      <c r="M34" s="9">
        <v>50099</v>
      </c>
      <c r="N34" s="9">
        <v>11755</v>
      </c>
      <c r="O34" s="9">
        <v>8174</v>
      </c>
      <c r="P34" s="9">
        <v>3248</v>
      </c>
      <c r="Q34" s="9">
        <v>0</v>
      </c>
      <c r="R34" s="9">
        <v>0</v>
      </c>
      <c r="S34" s="9">
        <v>0</v>
      </c>
      <c r="T34" s="9">
        <v>0</v>
      </c>
      <c r="U34" s="9">
        <f t="shared" si="3"/>
        <v>117783</v>
      </c>
      <c r="V34" s="9">
        <f t="shared" si="4"/>
        <v>57474</v>
      </c>
      <c r="W34" s="12">
        <f t="shared" si="5"/>
        <v>9.9742115072905424</v>
      </c>
      <c r="X34" s="9">
        <v>576226</v>
      </c>
      <c r="Y34" s="9"/>
      <c r="Z34" s="9">
        <v>58086</v>
      </c>
      <c r="AA34" s="9">
        <v>40748</v>
      </c>
    </row>
    <row r="35" spans="1:27" x14ac:dyDescent="0.25">
      <c r="A35" s="13">
        <v>34</v>
      </c>
      <c r="B35" s="9" t="s">
        <v>59</v>
      </c>
      <c r="C35" s="9">
        <v>3854</v>
      </c>
      <c r="D35" s="9">
        <v>12241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5</v>
      </c>
      <c r="N35" s="9">
        <v>1</v>
      </c>
      <c r="O35" s="9">
        <v>6</v>
      </c>
      <c r="P35" s="9">
        <v>44</v>
      </c>
      <c r="Q35" s="9">
        <v>0</v>
      </c>
      <c r="R35" s="9">
        <v>0</v>
      </c>
      <c r="S35" s="9">
        <v>0</v>
      </c>
      <c r="T35" s="9">
        <v>0</v>
      </c>
      <c r="U35" s="9">
        <f t="shared" si="3"/>
        <v>3865</v>
      </c>
      <c r="V35" s="9">
        <f t="shared" si="4"/>
        <v>12286</v>
      </c>
      <c r="W35" s="12">
        <f t="shared" si="5"/>
        <v>6.7741099538504796</v>
      </c>
      <c r="X35" s="9">
        <v>181367</v>
      </c>
      <c r="Y35" s="9"/>
      <c r="Z35" s="9">
        <v>0</v>
      </c>
      <c r="AA35" s="9">
        <v>0</v>
      </c>
    </row>
    <row r="36" spans="1:27" x14ac:dyDescent="0.25">
      <c r="A36" s="13">
        <v>35</v>
      </c>
      <c r="B36" s="9" t="s">
        <v>60</v>
      </c>
      <c r="C36" s="9">
        <v>3238</v>
      </c>
      <c r="D36" s="9">
        <v>5604</v>
      </c>
      <c r="E36" s="9">
        <v>50</v>
      </c>
      <c r="F36" s="9">
        <v>137</v>
      </c>
      <c r="G36" s="9">
        <v>4</v>
      </c>
      <c r="H36" s="9">
        <v>5</v>
      </c>
      <c r="I36" s="9">
        <v>15</v>
      </c>
      <c r="J36" s="9">
        <v>1</v>
      </c>
      <c r="K36" s="9">
        <v>0</v>
      </c>
      <c r="L36" s="9">
        <v>0</v>
      </c>
      <c r="M36" s="9">
        <v>30</v>
      </c>
      <c r="N36" s="9">
        <v>19</v>
      </c>
      <c r="O36" s="9">
        <v>117</v>
      </c>
      <c r="P36" s="9">
        <v>790</v>
      </c>
      <c r="Q36" s="9">
        <v>0</v>
      </c>
      <c r="R36" s="9">
        <v>0</v>
      </c>
      <c r="S36" s="9">
        <v>4</v>
      </c>
      <c r="T36" s="9">
        <v>1</v>
      </c>
      <c r="U36" s="9">
        <f t="shared" si="3"/>
        <v>3458</v>
      </c>
      <c r="V36" s="9">
        <f t="shared" si="4"/>
        <v>6557</v>
      </c>
      <c r="W36" s="12">
        <f t="shared" si="5"/>
        <v>5.3964413280002637</v>
      </c>
      <c r="X36" s="9">
        <v>121506</v>
      </c>
      <c r="Y36" s="9"/>
      <c r="Z36" s="9">
        <v>3458</v>
      </c>
      <c r="AA36" s="9">
        <v>6557</v>
      </c>
    </row>
    <row r="37" spans="1:27" x14ac:dyDescent="0.25">
      <c r="A37" s="13">
        <v>36</v>
      </c>
      <c r="B37" s="9" t="s">
        <v>61</v>
      </c>
      <c r="C37" s="9">
        <v>24742</v>
      </c>
      <c r="D37" s="9">
        <v>27544</v>
      </c>
      <c r="E37" s="9">
        <v>1009</v>
      </c>
      <c r="F37" s="9">
        <v>6172</v>
      </c>
      <c r="G37" s="9">
        <v>1606</v>
      </c>
      <c r="H37" s="9">
        <v>2140</v>
      </c>
      <c r="I37" s="9">
        <v>0</v>
      </c>
      <c r="J37" s="9">
        <v>0</v>
      </c>
      <c r="K37" s="9">
        <v>0</v>
      </c>
      <c r="L37" s="9">
        <v>0</v>
      </c>
      <c r="M37" s="9">
        <v>2284</v>
      </c>
      <c r="N37" s="9">
        <v>473</v>
      </c>
      <c r="O37" s="9">
        <v>2101</v>
      </c>
      <c r="P37" s="9">
        <v>40046</v>
      </c>
      <c r="Q37" s="9">
        <v>0</v>
      </c>
      <c r="R37" s="9">
        <v>0</v>
      </c>
      <c r="S37" s="9">
        <v>1</v>
      </c>
      <c r="T37" s="9">
        <v>12</v>
      </c>
      <c r="U37" s="9">
        <f t="shared" si="3"/>
        <v>31743</v>
      </c>
      <c r="V37" s="9">
        <f t="shared" si="4"/>
        <v>76387</v>
      </c>
      <c r="W37" s="12">
        <f t="shared" si="5"/>
        <v>3.5230589783880739</v>
      </c>
      <c r="X37" s="9">
        <v>2168201</v>
      </c>
      <c r="Y37" s="9"/>
      <c r="Z37" s="9">
        <v>31743</v>
      </c>
      <c r="AA37" s="9">
        <v>76389</v>
      </c>
    </row>
    <row r="38" spans="1:27" x14ac:dyDescent="0.25">
      <c r="A38" s="13">
        <v>37</v>
      </c>
      <c r="B38" s="9" t="s">
        <v>62</v>
      </c>
      <c r="C38" s="9">
        <v>44876</v>
      </c>
      <c r="D38" s="9">
        <v>17458</v>
      </c>
      <c r="E38" s="9">
        <v>1506</v>
      </c>
      <c r="F38" s="9">
        <v>737</v>
      </c>
      <c r="G38" s="9">
        <v>1629</v>
      </c>
      <c r="H38" s="9">
        <v>728</v>
      </c>
      <c r="I38" s="9">
        <v>0</v>
      </c>
      <c r="J38" s="9">
        <v>0</v>
      </c>
      <c r="K38" s="9">
        <v>0</v>
      </c>
      <c r="L38" s="9">
        <v>0</v>
      </c>
      <c r="M38" s="9">
        <v>215887</v>
      </c>
      <c r="N38" s="9">
        <v>54423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f t="shared" si="3"/>
        <v>263898</v>
      </c>
      <c r="V38" s="9">
        <f t="shared" si="4"/>
        <v>73346</v>
      </c>
      <c r="W38" s="12">
        <f t="shared" si="5"/>
        <v>7.5814207333964543</v>
      </c>
      <c r="X38" s="9">
        <v>967444</v>
      </c>
      <c r="Y38" s="9"/>
      <c r="Z38" s="9">
        <v>239933</v>
      </c>
      <c r="AA38" s="9">
        <v>80935</v>
      </c>
    </row>
    <row r="39" spans="1:27" hidden="1" x14ac:dyDescent="0.25">
      <c r="A39" s="21">
        <v>38</v>
      </c>
      <c r="B39" s="22" t="s">
        <v>63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f t="shared" si="3"/>
        <v>0</v>
      </c>
      <c r="V39" s="9">
        <f t="shared" si="4"/>
        <v>0</v>
      </c>
      <c r="W39" s="12" t="e">
        <f t="shared" si="5"/>
        <v>#DIV/0!</v>
      </c>
      <c r="X39" s="9">
        <v>0</v>
      </c>
      <c r="Y39" s="9"/>
      <c r="Z39" s="9">
        <v>0</v>
      </c>
      <c r="AA39" s="9">
        <v>0</v>
      </c>
    </row>
    <row r="40" spans="1:27" s="7" customFormat="1" ht="19.5" x14ac:dyDescent="0.4">
      <c r="A40" s="35" t="s">
        <v>30</v>
      </c>
      <c r="B40" s="36"/>
      <c r="C40" s="16">
        <f t="shared" ref="C40:V40" si="6">SUM(C18:C39)</f>
        <v>632750</v>
      </c>
      <c r="D40" s="16">
        <f t="shared" si="6"/>
        <v>761488</v>
      </c>
      <c r="E40" s="16">
        <f t="shared" si="6"/>
        <v>30614</v>
      </c>
      <c r="F40" s="16">
        <f t="shared" si="6"/>
        <v>134105</v>
      </c>
      <c r="G40" s="16">
        <f t="shared" si="6"/>
        <v>49506</v>
      </c>
      <c r="H40" s="16">
        <f t="shared" si="6"/>
        <v>113785</v>
      </c>
      <c r="I40" s="16">
        <f t="shared" si="6"/>
        <v>19</v>
      </c>
      <c r="J40" s="16">
        <f t="shared" si="6"/>
        <v>1</v>
      </c>
      <c r="K40" s="16">
        <f t="shared" si="6"/>
        <v>997</v>
      </c>
      <c r="L40" s="16">
        <f t="shared" si="6"/>
        <v>1853</v>
      </c>
      <c r="M40" s="16">
        <f t="shared" si="6"/>
        <v>455758</v>
      </c>
      <c r="N40" s="16">
        <f t="shared" si="6"/>
        <v>131960</v>
      </c>
      <c r="O40" s="16">
        <f t="shared" si="6"/>
        <v>76701</v>
      </c>
      <c r="P40" s="16">
        <f t="shared" si="6"/>
        <v>733982</v>
      </c>
      <c r="Q40" s="16">
        <f t="shared" si="6"/>
        <v>4</v>
      </c>
      <c r="R40" s="16">
        <f t="shared" si="6"/>
        <v>0</v>
      </c>
      <c r="S40" s="16">
        <f t="shared" si="6"/>
        <v>122796</v>
      </c>
      <c r="T40" s="16">
        <f t="shared" si="6"/>
        <v>269748</v>
      </c>
      <c r="U40" s="16">
        <f t="shared" si="6"/>
        <v>1369145</v>
      </c>
      <c r="V40" s="16">
        <f t="shared" si="6"/>
        <v>2146922</v>
      </c>
      <c r="W40" s="17">
        <f t="shared" si="5"/>
        <v>3.885124546381205</v>
      </c>
      <c r="X40" s="11">
        <f>SUM(X18:X39)</f>
        <v>55260056</v>
      </c>
      <c r="Y40" s="11">
        <f>SUM(Y18:Y39)</f>
        <v>0</v>
      </c>
      <c r="Z40" s="11">
        <f>SUM(Z18:Z39)</f>
        <v>1090621</v>
      </c>
      <c r="AA40" s="11">
        <f>SUM(AA18:AA39)</f>
        <v>2140510</v>
      </c>
    </row>
    <row r="41" spans="1:27" s="8" customFormat="1" ht="19.5" x14ac:dyDescent="0.4">
      <c r="A41" s="10"/>
      <c r="B41" s="37" t="s">
        <v>64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9"/>
    </row>
    <row r="42" spans="1:27" x14ac:dyDescent="0.25">
      <c r="A42" s="13">
        <v>38</v>
      </c>
      <c r="B42" s="9" t="s">
        <v>65</v>
      </c>
      <c r="C42" s="9">
        <v>6339</v>
      </c>
      <c r="D42" s="9">
        <v>2119</v>
      </c>
      <c r="E42" s="9">
        <v>2134</v>
      </c>
      <c r="F42" s="9">
        <v>754</v>
      </c>
      <c r="G42" s="9">
        <v>3176</v>
      </c>
      <c r="H42" s="9">
        <v>1007</v>
      </c>
      <c r="I42" s="9">
        <v>0</v>
      </c>
      <c r="J42" s="9">
        <v>0</v>
      </c>
      <c r="K42" s="9">
        <v>0</v>
      </c>
      <c r="L42" s="9">
        <v>0</v>
      </c>
      <c r="M42" s="9">
        <v>42699</v>
      </c>
      <c r="N42" s="9">
        <v>13064</v>
      </c>
      <c r="O42" s="9">
        <v>15391</v>
      </c>
      <c r="P42" s="9">
        <v>6305</v>
      </c>
      <c r="Q42" s="9">
        <v>0</v>
      </c>
      <c r="R42" s="9">
        <v>0</v>
      </c>
      <c r="S42" s="9">
        <v>0</v>
      </c>
      <c r="T42" s="9">
        <v>0</v>
      </c>
      <c r="U42" s="9">
        <f t="shared" ref="U42:U50" si="7">(C42+E42+G42+I42+K42+M42+O42+Q42+S42)</f>
        <v>69739</v>
      </c>
      <c r="V42" s="9">
        <f t="shared" ref="V42:V50" si="8">(D42+F42+H42+J42+L42+N42+P42+R42+T42)</f>
        <v>23249</v>
      </c>
      <c r="W42" s="12">
        <f t="shared" ref="W42:W51" si="9">(V42/X42)*100</f>
        <v>14.434903545861506</v>
      </c>
      <c r="X42" s="9">
        <v>161061</v>
      </c>
      <c r="Y42" s="9"/>
      <c r="Z42" s="9">
        <v>42699</v>
      </c>
      <c r="AA42" s="9">
        <v>13064</v>
      </c>
    </row>
    <row r="43" spans="1:27" x14ac:dyDescent="0.25">
      <c r="A43" s="13">
        <v>39</v>
      </c>
      <c r="B43" s="9" t="s">
        <v>66</v>
      </c>
      <c r="C43" s="9">
        <v>54956</v>
      </c>
      <c r="D43" s="9">
        <v>17221</v>
      </c>
      <c r="E43" s="9">
        <v>29481</v>
      </c>
      <c r="F43" s="9">
        <v>14210</v>
      </c>
      <c r="G43" s="9">
        <v>48257</v>
      </c>
      <c r="H43" s="9">
        <v>20169</v>
      </c>
      <c r="I43" s="9">
        <v>0</v>
      </c>
      <c r="J43" s="9">
        <v>0</v>
      </c>
      <c r="K43" s="9">
        <v>0</v>
      </c>
      <c r="L43" s="9">
        <v>0</v>
      </c>
      <c r="M43" s="9">
        <v>17985</v>
      </c>
      <c r="N43" s="9">
        <v>7657</v>
      </c>
      <c r="O43" s="9">
        <v>30836</v>
      </c>
      <c r="P43" s="9">
        <v>11118</v>
      </c>
      <c r="Q43" s="9">
        <v>0</v>
      </c>
      <c r="R43" s="9">
        <v>0</v>
      </c>
      <c r="S43" s="9">
        <v>0</v>
      </c>
      <c r="T43" s="9">
        <v>0</v>
      </c>
      <c r="U43" s="9">
        <f t="shared" si="7"/>
        <v>181515</v>
      </c>
      <c r="V43" s="9">
        <f t="shared" si="8"/>
        <v>70375</v>
      </c>
      <c r="W43" s="12">
        <f t="shared" si="9"/>
        <v>29.240920252791131</v>
      </c>
      <c r="X43" s="9">
        <v>240673</v>
      </c>
      <c r="Y43" s="9"/>
      <c r="Z43" s="9">
        <v>116133</v>
      </c>
      <c r="AA43" s="9">
        <v>37997</v>
      </c>
    </row>
    <row r="44" spans="1:27" x14ac:dyDescent="0.25">
      <c r="A44" s="13">
        <v>40</v>
      </c>
      <c r="B44" s="9" t="s">
        <v>67</v>
      </c>
      <c r="C44" s="9">
        <v>40171</v>
      </c>
      <c r="D44" s="9">
        <v>10432</v>
      </c>
      <c r="E44" s="9">
        <v>845</v>
      </c>
      <c r="F44" s="9">
        <v>2693</v>
      </c>
      <c r="G44" s="9">
        <v>690</v>
      </c>
      <c r="H44" s="9">
        <v>1699</v>
      </c>
      <c r="I44" s="9">
        <v>0</v>
      </c>
      <c r="J44" s="9">
        <v>0</v>
      </c>
      <c r="K44" s="9">
        <v>0</v>
      </c>
      <c r="L44" s="9">
        <v>0</v>
      </c>
      <c r="M44" s="9">
        <v>64821</v>
      </c>
      <c r="N44" s="9">
        <v>30947</v>
      </c>
      <c r="O44" s="9">
        <v>2112</v>
      </c>
      <c r="P44" s="9">
        <v>2574</v>
      </c>
      <c r="Q44" s="9">
        <v>0</v>
      </c>
      <c r="R44" s="9">
        <v>0</v>
      </c>
      <c r="S44" s="9">
        <v>12667</v>
      </c>
      <c r="T44" s="9">
        <v>4097</v>
      </c>
      <c r="U44" s="9">
        <f t="shared" si="7"/>
        <v>121306</v>
      </c>
      <c r="V44" s="9">
        <f t="shared" si="8"/>
        <v>52442</v>
      </c>
      <c r="W44" s="12">
        <f t="shared" si="9"/>
        <v>25.858081821633377</v>
      </c>
      <c r="X44" s="9">
        <v>202807</v>
      </c>
      <c r="Y44" s="9"/>
      <c r="Z44" s="9">
        <v>121306</v>
      </c>
      <c r="AA44" s="9">
        <v>52442</v>
      </c>
    </row>
    <row r="45" spans="1:27" x14ac:dyDescent="0.25">
      <c r="A45" s="13">
        <v>41</v>
      </c>
      <c r="B45" s="9" t="s">
        <v>68</v>
      </c>
      <c r="C45" s="9">
        <v>187758</v>
      </c>
      <c r="D45" s="9">
        <v>110472</v>
      </c>
      <c r="E45" s="9">
        <v>1492</v>
      </c>
      <c r="F45" s="9">
        <v>2637</v>
      </c>
      <c r="G45" s="9">
        <v>4573</v>
      </c>
      <c r="H45" s="9">
        <v>7637</v>
      </c>
      <c r="I45" s="9">
        <v>0</v>
      </c>
      <c r="J45" s="9">
        <v>0</v>
      </c>
      <c r="K45" s="9">
        <v>0</v>
      </c>
      <c r="L45" s="9">
        <v>0</v>
      </c>
      <c r="M45" s="9">
        <v>82423</v>
      </c>
      <c r="N45" s="9">
        <v>19604</v>
      </c>
      <c r="O45" s="9">
        <v>7965</v>
      </c>
      <c r="P45" s="9">
        <v>48749</v>
      </c>
      <c r="Q45" s="9">
        <v>0</v>
      </c>
      <c r="R45" s="9">
        <v>0</v>
      </c>
      <c r="S45" s="9">
        <v>0</v>
      </c>
      <c r="T45" s="9">
        <v>0</v>
      </c>
      <c r="U45" s="9">
        <f t="shared" si="7"/>
        <v>284211</v>
      </c>
      <c r="V45" s="9">
        <f t="shared" si="8"/>
        <v>189099</v>
      </c>
      <c r="W45" s="12">
        <f t="shared" si="9"/>
        <v>19.720655592728242</v>
      </c>
      <c r="X45" s="9">
        <v>958888</v>
      </c>
      <c r="Y45" s="9"/>
      <c r="Z45" s="9">
        <v>284211</v>
      </c>
      <c r="AA45" s="9">
        <v>189099</v>
      </c>
    </row>
    <row r="46" spans="1:27" x14ac:dyDescent="0.25">
      <c r="A46" s="13">
        <v>42</v>
      </c>
      <c r="B46" s="9" t="s">
        <v>69</v>
      </c>
      <c r="C46" s="9">
        <v>101169</v>
      </c>
      <c r="D46" s="9">
        <v>36659</v>
      </c>
      <c r="E46" s="9">
        <v>8528</v>
      </c>
      <c r="F46" s="9">
        <v>2657</v>
      </c>
      <c r="G46" s="9">
        <v>23231</v>
      </c>
      <c r="H46" s="9">
        <v>2657</v>
      </c>
      <c r="I46" s="9">
        <v>0</v>
      </c>
      <c r="J46" s="9">
        <v>0</v>
      </c>
      <c r="K46" s="9">
        <v>0</v>
      </c>
      <c r="L46" s="9">
        <v>0</v>
      </c>
      <c r="M46" s="9">
        <v>138675</v>
      </c>
      <c r="N46" s="9">
        <v>43284</v>
      </c>
      <c r="O46" s="9">
        <v>18552</v>
      </c>
      <c r="P46" s="9">
        <v>5651</v>
      </c>
      <c r="Q46" s="9">
        <v>0</v>
      </c>
      <c r="R46" s="9">
        <v>0</v>
      </c>
      <c r="S46" s="9">
        <v>965</v>
      </c>
      <c r="T46" s="9">
        <v>841</v>
      </c>
      <c r="U46" s="9">
        <f t="shared" si="7"/>
        <v>291120</v>
      </c>
      <c r="V46" s="9">
        <f t="shared" si="8"/>
        <v>91749</v>
      </c>
      <c r="W46" s="12">
        <f t="shared" si="9"/>
        <v>94.73504873616389</v>
      </c>
      <c r="X46" s="9">
        <v>96848</v>
      </c>
      <c r="Y46" s="9"/>
      <c r="Z46" s="9">
        <v>143539</v>
      </c>
      <c r="AA46" s="9">
        <v>49178</v>
      </c>
    </row>
    <row r="47" spans="1:27" x14ac:dyDescent="0.25">
      <c r="A47" s="13">
        <v>43</v>
      </c>
      <c r="B47" s="9" t="s">
        <v>70</v>
      </c>
      <c r="C47" s="9">
        <v>44981</v>
      </c>
      <c r="D47" s="9">
        <v>9112</v>
      </c>
      <c r="E47" s="9">
        <v>2013</v>
      </c>
      <c r="F47" s="9">
        <v>377</v>
      </c>
      <c r="G47" s="9">
        <v>10291</v>
      </c>
      <c r="H47" s="9">
        <v>1882</v>
      </c>
      <c r="I47" s="9">
        <v>0</v>
      </c>
      <c r="J47" s="9">
        <v>0</v>
      </c>
      <c r="K47" s="9">
        <v>0</v>
      </c>
      <c r="L47" s="9">
        <v>0</v>
      </c>
      <c r="M47" s="9">
        <v>49523</v>
      </c>
      <c r="N47" s="9">
        <v>9861</v>
      </c>
      <c r="O47" s="9">
        <v>4869</v>
      </c>
      <c r="P47" s="9">
        <v>949</v>
      </c>
      <c r="Q47" s="9">
        <v>0</v>
      </c>
      <c r="R47" s="9">
        <v>0</v>
      </c>
      <c r="S47" s="9">
        <v>4232</v>
      </c>
      <c r="T47" s="9">
        <v>1321</v>
      </c>
      <c r="U47" s="9">
        <f t="shared" si="7"/>
        <v>115909</v>
      </c>
      <c r="V47" s="9">
        <f t="shared" si="8"/>
        <v>23502</v>
      </c>
      <c r="W47" s="12">
        <f t="shared" si="9"/>
        <v>93.850331443175463</v>
      </c>
      <c r="X47" s="9">
        <v>25042</v>
      </c>
      <c r="Y47" s="9"/>
      <c r="Z47" s="9">
        <v>49523</v>
      </c>
      <c r="AA47" s="9">
        <v>9861</v>
      </c>
    </row>
    <row r="48" spans="1:27" x14ac:dyDescent="0.25">
      <c r="A48" s="13">
        <v>44</v>
      </c>
      <c r="B48" s="9" t="s">
        <v>71</v>
      </c>
      <c r="C48" s="9">
        <v>61681</v>
      </c>
      <c r="D48" s="9">
        <v>14290</v>
      </c>
      <c r="E48" s="9">
        <v>5585</v>
      </c>
      <c r="F48" s="9">
        <v>1764</v>
      </c>
      <c r="G48" s="9">
        <v>17912</v>
      </c>
      <c r="H48" s="9">
        <v>4442</v>
      </c>
      <c r="I48" s="9">
        <v>0</v>
      </c>
      <c r="J48" s="9">
        <v>0</v>
      </c>
      <c r="K48" s="9">
        <v>0</v>
      </c>
      <c r="L48" s="9">
        <v>0</v>
      </c>
      <c r="M48" s="9">
        <v>78893</v>
      </c>
      <c r="N48" s="9">
        <v>21458</v>
      </c>
      <c r="O48" s="9">
        <v>0</v>
      </c>
      <c r="P48" s="9">
        <v>0</v>
      </c>
      <c r="Q48" s="9">
        <v>0</v>
      </c>
      <c r="R48" s="9">
        <v>0</v>
      </c>
      <c r="S48" s="9">
        <v>12</v>
      </c>
      <c r="T48" s="9">
        <v>158</v>
      </c>
      <c r="U48" s="9">
        <f t="shared" si="7"/>
        <v>164083</v>
      </c>
      <c r="V48" s="9">
        <f t="shared" si="8"/>
        <v>42112</v>
      </c>
      <c r="W48" s="12">
        <f t="shared" si="9"/>
        <v>71.487743600190129</v>
      </c>
      <c r="X48" s="9">
        <v>58908</v>
      </c>
      <c r="Y48" s="9"/>
      <c r="Z48" s="9">
        <v>78920</v>
      </c>
      <c r="AA48" s="9">
        <v>21653</v>
      </c>
    </row>
    <row r="49" spans="1:27" x14ac:dyDescent="0.25">
      <c r="A49" s="13">
        <v>45</v>
      </c>
      <c r="B49" s="9" t="s">
        <v>72</v>
      </c>
      <c r="C49" s="9">
        <v>305</v>
      </c>
      <c r="D49" s="9">
        <v>1287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5</v>
      </c>
      <c r="P49" s="9">
        <v>17</v>
      </c>
      <c r="Q49" s="9">
        <v>0</v>
      </c>
      <c r="R49" s="9">
        <v>0</v>
      </c>
      <c r="S49" s="9">
        <v>0</v>
      </c>
      <c r="T49" s="9">
        <v>0</v>
      </c>
      <c r="U49" s="9">
        <f t="shared" si="7"/>
        <v>310</v>
      </c>
      <c r="V49" s="9">
        <f t="shared" si="8"/>
        <v>1304</v>
      </c>
      <c r="W49" s="12">
        <f t="shared" si="9"/>
        <v>28.836797877045555</v>
      </c>
      <c r="X49" s="9">
        <v>4522</v>
      </c>
      <c r="Y49" s="9"/>
      <c r="Z49" s="9">
        <v>310</v>
      </c>
      <c r="AA49" s="9">
        <v>1304</v>
      </c>
    </row>
    <row r="50" spans="1:27" x14ac:dyDescent="0.25">
      <c r="A50" s="13">
        <v>46</v>
      </c>
      <c r="B50" s="9" t="s">
        <v>73</v>
      </c>
      <c r="C50" s="9">
        <v>0</v>
      </c>
      <c r="D50" s="9">
        <v>0</v>
      </c>
      <c r="E50" s="9">
        <v>5</v>
      </c>
      <c r="F50" s="9">
        <v>98</v>
      </c>
      <c r="G50" s="9">
        <v>1</v>
      </c>
      <c r="H50" s="9">
        <v>16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42</v>
      </c>
      <c r="P50" s="9">
        <v>305</v>
      </c>
      <c r="Q50" s="9">
        <v>0</v>
      </c>
      <c r="R50" s="9">
        <v>0</v>
      </c>
      <c r="S50" s="9">
        <v>0</v>
      </c>
      <c r="T50" s="9">
        <v>0</v>
      </c>
      <c r="U50" s="9">
        <f t="shared" si="7"/>
        <v>48</v>
      </c>
      <c r="V50" s="9">
        <f t="shared" si="8"/>
        <v>419</v>
      </c>
      <c r="W50" s="12">
        <f t="shared" si="9"/>
        <v>2.2331183712625915</v>
      </c>
      <c r="X50" s="9">
        <v>18763</v>
      </c>
      <c r="Y50" s="9"/>
      <c r="Z50" s="9">
        <v>0</v>
      </c>
      <c r="AA50" s="9">
        <v>0</v>
      </c>
    </row>
    <row r="51" spans="1:27" s="7" customFormat="1" ht="19.5" x14ac:dyDescent="0.4">
      <c r="A51" s="35" t="s">
        <v>30</v>
      </c>
      <c r="B51" s="36"/>
      <c r="C51" s="16">
        <f t="shared" ref="C51:V51" si="10">SUM(C42:C50)</f>
        <v>497360</v>
      </c>
      <c r="D51" s="16">
        <f t="shared" si="10"/>
        <v>201592</v>
      </c>
      <c r="E51" s="16">
        <f t="shared" si="10"/>
        <v>50083</v>
      </c>
      <c r="F51" s="16">
        <f t="shared" si="10"/>
        <v>25190</v>
      </c>
      <c r="G51" s="16">
        <f t="shared" si="10"/>
        <v>108131</v>
      </c>
      <c r="H51" s="16">
        <f t="shared" si="10"/>
        <v>39509</v>
      </c>
      <c r="I51" s="16">
        <f t="shared" si="10"/>
        <v>0</v>
      </c>
      <c r="J51" s="16">
        <f t="shared" si="10"/>
        <v>0</v>
      </c>
      <c r="K51" s="16">
        <f t="shared" si="10"/>
        <v>0</v>
      </c>
      <c r="L51" s="16">
        <f t="shared" si="10"/>
        <v>0</v>
      </c>
      <c r="M51" s="16">
        <f t="shared" si="10"/>
        <v>475019</v>
      </c>
      <c r="N51" s="16">
        <f t="shared" si="10"/>
        <v>145875</v>
      </c>
      <c r="O51" s="16">
        <f t="shared" si="10"/>
        <v>79772</v>
      </c>
      <c r="P51" s="16">
        <f t="shared" si="10"/>
        <v>75668</v>
      </c>
      <c r="Q51" s="16">
        <f t="shared" si="10"/>
        <v>0</v>
      </c>
      <c r="R51" s="16">
        <f t="shared" si="10"/>
        <v>0</v>
      </c>
      <c r="S51" s="16">
        <f t="shared" si="10"/>
        <v>17876</v>
      </c>
      <c r="T51" s="16">
        <f t="shared" si="10"/>
        <v>6417</v>
      </c>
      <c r="U51" s="16">
        <f t="shared" si="10"/>
        <v>1228241</v>
      </c>
      <c r="V51" s="16">
        <f t="shared" si="10"/>
        <v>494251</v>
      </c>
      <c r="W51" s="17">
        <f t="shared" si="9"/>
        <v>27.963091622574552</v>
      </c>
      <c r="X51" s="11">
        <f>SUM(X42:X50)</f>
        <v>1767512</v>
      </c>
      <c r="Y51" s="11">
        <f>SUM(Y42:Y50)</f>
        <v>0</v>
      </c>
      <c r="Z51" s="11">
        <f>SUM(Z42:Z50)</f>
        <v>836641</v>
      </c>
      <c r="AA51" s="11">
        <f>SUM(AA42:AA50)</f>
        <v>374598</v>
      </c>
    </row>
    <row r="52" spans="1:27" s="8" customFormat="1" ht="19.5" hidden="1" x14ac:dyDescent="0.4">
      <c r="A52" s="10"/>
      <c r="B52" s="43" t="s">
        <v>74</v>
      </c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</row>
    <row r="53" spans="1:27" hidden="1" x14ac:dyDescent="0.25">
      <c r="A53" s="9">
        <v>49</v>
      </c>
      <c r="B53" s="9" t="s">
        <v>75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f t="shared" ref="U53:V58" si="11">(C53+E53+G53+I53+K53+M53+O53+Q53+S53)</f>
        <v>0</v>
      </c>
      <c r="V53" s="9">
        <f t="shared" si="11"/>
        <v>0</v>
      </c>
      <c r="W53" s="12" t="e">
        <f t="shared" ref="W53:W60" si="12">(V53/X53)*100</f>
        <v>#DIV/0!</v>
      </c>
      <c r="X53" s="9">
        <v>0</v>
      </c>
      <c r="Y53" s="9"/>
      <c r="Z53" s="9">
        <v>0</v>
      </c>
      <c r="AA53" s="9">
        <v>0</v>
      </c>
    </row>
    <row r="54" spans="1:27" hidden="1" x14ac:dyDescent="0.25">
      <c r="A54" s="9">
        <v>50</v>
      </c>
      <c r="B54" s="9" t="s">
        <v>76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f t="shared" si="11"/>
        <v>0</v>
      </c>
      <c r="V54" s="9">
        <f t="shared" si="11"/>
        <v>0</v>
      </c>
      <c r="W54" s="12" t="e">
        <f t="shared" si="12"/>
        <v>#DIV/0!</v>
      </c>
      <c r="X54" s="9">
        <v>0</v>
      </c>
      <c r="Y54" s="9"/>
      <c r="Z54" s="9">
        <v>0</v>
      </c>
      <c r="AA54" s="9">
        <v>0</v>
      </c>
    </row>
    <row r="55" spans="1:27" hidden="1" x14ac:dyDescent="0.25">
      <c r="A55" s="9">
        <v>51</v>
      </c>
      <c r="B55" s="9" t="s">
        <v>77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f t="shared" si="11"/>
        <v>0</v>
      </c>
      <c r="V55" s="9">
        <f t="shared" si="11"/>
        <v>0</v>
      </c>
      <c r="W55" s="12" t="e">
        <f t="shared" si="12"/>
        <v>#DIV/0!</v>
      </c>
      <c r="X55" s="9">
        <v>0</v>
      </c>
      <c r="Y55" s="9"/>
      <c r="Z55" s="9">
        <v>0</v>
      </c>
      <c r="AA55" s="9">
        <v>0</v>
      </c>
    </row>
    <row r="56" spans="1:27" hidden="1" x14ac:dyDescent="0.25">
      <c r="A56" s="9">
        <v>52</v>
      </c>
      <c r="B56" s="9" t="s">
        <v>78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f t="shared" si="11"/>
        <v>0</v>
      </c>
      <c r="V56" s="9">
        <f t="shared" si="11"/>
        <v>0</v>
      </c>
      <c r="W56" s="12" t="e">
        <f t="shared" si="12"/>
        <v>#DIV/0!</v>
      </c>
      <c r="X56" s="9">
        <v>0</v>
      </c>
      <c r="Y56" s="9"/>
      <c r="Z56" s="9">
        <v>0</v>
      </c>
      <c r="AA56" s="9">
        <v>0</v>
      </c>
    </row>
    <row r="57" spans="1:27" hidden="1" x14ac:dyDescent="0.25">
      <c r="A57" s="9">
        <v>53</v>
      </c>
      <c r="B57" s="9" t="s">
        <v>79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f t="shared" si="11"/>
        <v>0</v>
      </c>
      <c r="V57" s="9">
        <f t="shared" si="11"/>
        <v>0</v>
      </c>
      <c r="W57" s="12" t="e">
        <f t="shared" si="12"/>
        <v>#DIV/0!</v>
      </c>
      <c r="X57" s="9">
        <v>0</v>
      </c>
      <c r="Y57" s="9"/>
      <c r="Z57" s="9">
        <v>0</v>
      </c>
      <c r="AA57" s="9">
        <v>0</v>
      </c>
    </row>
    <row r="58" spans="1:27" hidden="1" x14ac:dyDescent="0.25">
      <c r="A58" s="9">
        <v>54</v>
      </c>
      <c r="B58" s="9" t="s">
        <v>80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f t="shared" si="11"/>
        <v>0</v>
      </c>
      <c r="V58" s="9">
        <f t="shared" si="11"/>
        <v>0</v>
      </c>
      <c r="W58" s="12" t="e">
        <f t="shared" si="12"/>
        <v>#DIV/0!</v>
      </c>
      <c r="X58" s="9">
        <v>0</v>
      </c>
      <c r="Y58" s="9"/>
      <c r="Z58" s="9">
        <v>0</v>
      </c>
      <c r="AA58" s="9">
        <v>0</v>
      </c>
    </row>
    <row r="59" spans="1:27" hidden="1" x14ac:dyDescent="0.25">
      <c r="A59" s="44" t="s">
        <v>30</v>
      </c>
      <c r="B59" s="45"/>
      <c r="C59" s="9">
        <f t="shared" ref="C59:V59" si="13">SUM(C53:C58)</f>
        <v>0</v>
      </c>
      <c r="D59" s="9">
        <f t="shared" si="13"/>
        <v>0</v>
      </c>
      <c r="E59" s="9">
        <f t="shared" si="13"/>
        <v>0</v>
      </c>
      <c r="F59" s="9">
        <f t="shared" si="13"/>
        <v>0</v>
      </c>
      <c r="G59" s="9">
        <f t="shared" si="13"/>
        <v>0</v>
      </c>
      <c r="H59" s="9">
        <f t="shared" si="13"/>
        <v>0</v>
      </c>
      <c r="I59" s="9">
        <f t="shared" si="13"/>
        <v>0</v>
      </c>
      <c r="J59" s="9">
        <f t="shared" si="13"/>
        <v>0</v>
      </c>
      <c r="K59" s="9">
        <f t="shared" si="13"/>
        <v>0</v>
      </c>
      <c r="L59" s="9">
        <f t="shared" si="13"/>
        <v>0</v>
      </c>
      <c r="M59" s="9">
        <f t="shared" si="13"/>
        <v>0</v>
      </c>
      <c r="N59" s="9">
        <f t="shared" si="13"/>
        <v>0</v>
      </c>
      <c r="O59" s="9">
        <f t="shared" si="13"/>
        <v>0</v>
      </c>
      <c r="P59" s="9">
        <f t="shared" si="13"/>
        <v>0</v>
      </c>
      <c r="Q59" s="9">
        <f t="shared" si="13"/>
        <v>0</v>
      </c>
      <c r="R59" s="9">
        <f t="shared" si="13"/>
        <v>0</v>
      </c>
      <c r="S59" s="9">
        <f t="shared" si="13"/>
        <v>0</v>
      </c>
      <c r="T59" s="9">
        <f t="shared" si="13"/>
        <v>0</v>
      </c>
      <c r="U59" s="9">
        <f t="shared" si="13"/>
        <v>0</v>
      </c>
      <c r="V59" s="9">
        <f t="shared" si="13"/>
        <v>0</v>
      </c>
      <c r="W59" s="12" t="e">
        <f t="shared" si="12"/>
        <v>#DIV/0!</v>
      </c>
      <c r="X59" s="9">
        <f>SUM(X53:X58)</f>
        <v>0</v>
      </c>
      <c r="Y59" s="9">
        <f>SUM(Y53:Y58)</f>
        <v>0</v>
      </c>
      <c r="Z59" s="9">
        <f>SUM(Z53:Z58)</f>
        <v>0</v>
      </c>
      <c r="AA59" s="9">
        <f>SUM(AA53:AA58)</f>
        <v>0</v>
      </c>
    </row>
    <row r="60" spans="1:27" ht="19.5" x14ac:dyDescent="0.4">
      <c r="A60" s="35" t="s">
        <v>81</v>
      </c>
      <c r="B60" s="36" t="s">
        <v>82</v>
      </c>
      <c r="C60" s="16">
        <f>SUM(Sheet1!C19+Sheet1!C22+C12+C16+C40+C51+C59)</f>
        <v>3636733</v>
      </c>
      <c r="D60" s="16">
        <f>SUM(Sheet1!D19+Sheet1!D22+D12+D16+D40+D51+D59)</f>
        <v>6660036</v>
      </c>
      <c r="E60" s="16">
        <f>SUM(Sheet1!E19+Sheet1!E22+E12+E16+E40+E51+E59)</f>
        <v>241545</v>
      </c>
      <c r="F60" s="16">
        <f>SUM(Sheet1!F19+Sheet1!F22+F12+F16+F40+F51+F59)</f>
        <v>623910</v>
      </c>
      <c r="G60" s="16">
        <f>SUM(Sheet1!G19+Sheet1!G22+G12+G16+G40+G51+G59)</f>
        <v>425905</v>
      </c>
      <c r="H60" s="16">
        <f>SUM(Sheet1!H19+Sheet1!H22+H12+H16+H40+H51+H59)</f>
        <v>681485</v>
      </c>
      <c r="I60" s="16">
        <f>SUM(Sheet1!I19+Sheet1!I22+I12+I16+I40+I51+I59)</f>
        <v>4271</v>
      </c>
      <c r="J60" s="16">
        <f>SUM(Sheet1!J19+Sheet1!J22+J12+J16+J40+J51+J59)</f>
        <v>3426</v>
      </c>
      <c r="K60" s="16">
        <f>SUM(Sheet1!K19+Sheet1!K22+K12+K16+K40+K51+K59)</f>
        <v>48365</v>
      </c>
      <c r="L60" s="16">
        <f>SUM(Sheet1!L19+Sheet1!L22+L12+L16+L40+L51+L59)</f>
        <v>68550</v>
      </c>
      <c r="M60" s="16">
        <f>SUM(Sheet1!M19+Sheet1!M22+M12+M16+M40+M51+M59)</f>
        <v>1243928</v>
      </c>
      <c r="N60" s="16">
        <f>SUM(Sheet1!N19+Sheet1!N22+N12+N16+N40+N51+N59)</f>
        <v>451587</v>
      </c>
      <c r="O60" s="16">
        <f>SUM(Sheet1!O19+Sheet1!O22+O12+O16+O40+O51+O59)</f>
        <v>397780</v>
      </c>
      <c r="P60" s="16">
        <f>SUM(Sheet1!P19+Sheet1!P22+P12+P16+P40+P51+P59)</f>
        <v>1440928</v>
      </c>
      <c r="Q60" s="16">
        <f>SUM(Sheet1!Q19+Sheet1!Q22+Q12+Q16+Q40+Q51+Q59)</f>
        <v>35679</v>
      </c>
      <c r="R60" s="16">
        <f>SUM(Sheet1!R19+Sheet1!R22+R12+R16+R40+R51+R59)</f>
        <v>250</v>
      </c>
      <c r="S60" s="16">
        <f>SUM(Sheet1!S19+Sheet1!S22+S12+S16+S40+S51+S59)</f>
        <v>211026</v>
      </c>
      <c r="T60" s="16">
        <f>SUM(Sheet1!T19+Sheet1!T22+T12+T16+T40+T51+T59)</f>
        <v>520999</v>
      </c>
      <c r="U60" s="16">
        <f>SUM(Sheet1!U19+Sheet1!U22+U12+U16+U40+U51+U59)</f>
        <v>6245232</v>
      </c>
      <c r="V60" s="16">
        <f>SUM(Sheet1!V19+Sheet1!V22+V12+V16+V40+V51+V59)</f>
        <v>10451171</v>
      </c>
      <c r="W60" s="17">
        <f t="shared" si="12"/>
        <v>10.030523060808708</v>
      </c>
      <c r="X60" s="9">
        <f>SUM(Sheet1!X19+Sheet1!X22+X12+X16+X40+X51+X59)</f>
        <v>104193679</v>
      </c>
      <c r="Y60" s="9">
        <f>SUM(Sheet1!Y19+Sheet1!Y22+Y12+Y16+Y40+Y51+Y59)</f>
        <v>0</v>
      </c>
      <c r="Z60" s="9">
        <f>SUM(Sheet1!Z19+Sheet1!Z22+Z12+Z16+Z40+Z51+Z59)</f>
        <v>4839705</v>
      </c>
      <c r="AA60" s="9">
        <f>SUM(Sheet1!AA19+Sheet1!AA22+AA12+AA16+AA40+AA51+AA59)</f>
        <v>8988731</v>
      </c>
    </row>
  </sheetData>
  <mergeCells count="26">
    <mergeCell ref="A60:B60"/>
    <mergeCell ref="A40:B40"/>
    <mergeCell ref="B41:AA41"/>
    <mergeCell ref="A51:B51"/>
    <mergeCell ref="B52:AA52"/>
    <mergeCell ref="A59:B59"/>
    <mergeCell ref="B8:AA8"/>
    <mergeCell ref="A12:B12"/>
    <mergeCell ref="B13:AA13"/>
    <mergeCell ref="A16:B16"/>
    <mergeCell ref="B17:AA17"/>
    <mergeCell ref="S5:T5"/>
    <mergeCell ref="A1:W1"/>
    <mergeCell ref="A2:W2"/>
    <mergeCell ref="U5:V5"/>
    <mergeCell ref="W5:W6"/>
    <mergeCell ref="I5:J5"/>
    <mergeCell ref="M5:N5"/>
    <mergeCell ref="O5:P5"/>
    <mergeCell ref="Q5:R5"/>
    <mergeCell ref="A5:A6"/>
    <mergeCell ref="B5:B6"/>
    <mergeCell ref="C5:D5"/>
    <mergeCell ref="E5:F5"/>
    <mergeCell ref="G5:H5"/>
    <mergeCell ref="K5:L5"/>
  </mergeCells>
  <printOptions horizontalCentered="1" verticalCentered="1"/>
  <pageMargins left="0.59055118110236227" right="0.59055118110236227" top="0.59055118110236227" bottom="0.59055118110236227" header="0" footer="0"/>
  <pageSetup paperSize="9" scale="46" orientation="landscape" r:id="rId1"/>
  <colBreaks count="1" manualBreakCount="1">
    <brk id="2" max="163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Sheet1!Print_Titles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Savan Manilal Patel</cp:lastModifiedBy>
  <cp:lastPrinted>2025-08-06T12:22:06Z</cp:lastPrinted>
  <dcterms:created xsi:type="dcterms:W3CDTF">2012-02-17T20:05:54Z</dcterms:created>
  <dcterms:modified xsi:type="dcterms:W3CDTF">2025-08-11T11:10:15Z</dcterms:modified>
</cp:coreProperties>
</file>